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270" windowHeight="8910" activeTab="0"/>
  </bookViews>
  <sheets>
    <sheet name="Local Government Employment" sheetId="1" r:id="rId1"/>
  </sheets>
  <definedNames>
    <definedName name="_xlnm.Print_Titles" localSheetId="0">'Local Government Employment'!$A:$A,'Local Government Employment'!$1:$7</definedName>
  </definedNames>
  <calcPr fullCalcOnLoad="1"/>
</workbook>
</file>

<file path=xl/sharedStrings.xml><?xml version="1.0" encoding="utf-8"?>
<sst xmlns="http://schemas.openxmlformats.org/spreadsheetml/2006/main" count="211" uniqueCount="59">
  <si>
    <t>Total</t>
  </si>
  <si>
    <t>Education</t>
  </si>
  <si>
    <t>Other</t>
  </si>
  <si>
    <t>-</t>
  </si>
  <si>
    <t>Hospitals</t>
  </si>
  <si>
    <t>Health</t>
  </si>
  <si>
    <t>Highways</t>
  </si>
  <si>
    <t>Corrections</t>
  </si>
  <si>
    <t>Sewerage</t>
  </si>
  <si>
    <t>Transit</t>
  </si>
  <si>
    <t>Education services</t>
  </si>
  <si>
    <t>Higher education</t>
  </si>
  <si>
    <t>Instructional employees</t>
  </si>
  <si>
    <t>Other employees</t>
  </si>
  <si>
    <t>Elementary and secondary education</t>
  </si>
  <si>
    <t>Other education</t>
  </si>
  <si>
    <t>Public welfare</t>
  </si>
  <si>
    <t>Social insurance administration</t>
  </si>
  <si>
    <t>Air transportation</t>
  </si>
  <si>
    <t>Water transport and terminals</t>
  </si>
  <si>
    <t>Police protection</t>
  </si>
  <si>
    <t>Police officers only</t>
  </si>
  <si>
    <t>Fire protection</t>
  </si>
  <si>
    <t>Firefighters only</t>
  </si>
  <si>
    <t>Natural resources</t>
  </si>
  <si>
    <t>Parks and recreation</t>
  </si>
  <si>
    <t>Housing and community development</t>
  </si>
  <si>
    <t>Solid waste management</t>
  </si>
  <si>
    <t>Financial administration</t>
  </si>
  <si>
    <t>Judicial and legal</t>
  </si>
  <si>
    <t>Water supply</t>
  </si>
  <si>
    <t>Electric power</t>
  </si>
  <si>
    <t>Gas supply</t>
  </si>
  <si>
    <t>State liquor stores</t>
  </si>
  <si>
    <t>All other and unallocable</t>
  </si>
  <si>
    <t>Function</t>
  </si>
  <si>
    <t>Full-time</t>
  </si>
  <si>
    <t>Part-time</t>
  </si>
  <si>
    <t>Social services and income maintenance</t>
  </si>
  <si>
    <t>Transportation</t>
  </si>
  <si>
    <t>Public safety</t>
  </si>
  <si>
    <t>Environment and housing</t>
  </si>
  <si>
    <t>Government administration</t>
  </si>
  <si>
    <t>Utilities</t>
  </si>
  <si>
    <t>Source: U.S. Census Bureau, Governments Division</t>
  </si>
  <si>
    <t xml:space="preserve">Prepared By: State Library of Iowa, State Data Center Program, 800-248-4483, </t>
  </si>
  <si>
    <t>http://www.silo.lib.ia.us/specialized-services/datacenter/index.html</t>
  </si>
  <si>
    <t>Full-time equivalent</t>
  </si>
  <si>
    <t>per 10,000</t>
  </si>
  <si>
    <t>population</t>
  </si>
  <si>
    <t>Central administration</t>
  </si>
  <si>
    <t>Note: Full-time equivalent per 10,000 population for each year is based on the following estimates:</t>
  </si>
  <si>
    <t>Note - Due to a change in the reference period, the October 1996 Annual Survey of Government Employment and Payroll was not conducted.</t>
  </si>
  <si>
    <t xml:space="preserve"> equivalent</t>
  </si>
  <si>
    <t>Full-Time, Part-Time, and Full-Time Equivalent Employment in Local Governments in Iowa: 1992-1999</t>
  </si>
  <si>
    <t>1999 - 2,869,413; 1998 - 2,862,447; 1997 - 2,852,423; 1995 - 2,843,074; 1994 - 2,832,360; 1993 - 2,822,000; 1992 - NA</t>
  </si>
  <si>
    <t>Annual Survey of Government Employment, http://www.census.gov/govs/www/apesloc.html</t>
  </si>
  <si>
    <t>Local libraries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</si>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</sst>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 quotePrefix="1">
      <alignment horizontal="right"/>
      <protection/>
    </xf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/>
    </xf>
    <xf numFmtId="2" fontId="0" fillId="0" borderId="0" xfId="0" applyNumberFormat="1" applyAlignment="1" applyProtection="1" quotePrefix="1">
      <alignment horizontal="right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3" width="9.140625" style="3" customWidth="1"/>
    <col min="4" max="4" width="8.57421875" style="3" customWidth="1"/>
    <col min="5" max="5" width="10.8515625" style="32" customWidth="1"/>
    <col min="6" max="7" width="9.140625" style="3" customWidth="1"/>
    <col min="8" max="8" width="8.7109375" style="3" customWidth="1"/>
    <col min="9" max="9" width="10.8515625" style="32" customWidth="1"/>
    <col min="10" max="11" width="9.140625" style="3" customWidth="1"/>
    <col min="12" max="12" width="7.8515625" style="3" customWidth="1"/>
    <col min="13" max="13" width="11.140625" style="33" customWidth="1"/>
    <col min="17" max="17" width="10.7109375" style="33" customWidth="1"/>
    <col min="21" max="21" width="10.7109375" style="33" customWidth="1"/>
    <col min="25" max="25" width="10.7109375" style="33" customWidth="1"/>
    <col min="28" max="28" width="10.8515625" style="0" customWidth="1"/>
  </cols>
  <sheetData>
    <row r="1" spans="1:25" s="1" customFormat="1" ht="12.75">
      <c r="A1" s="1" t="s">
        <v>58</v>
      </c>
      <c r="B1" s="1" t="s">
        <v>54</v>
      </c>
      <c r="C1" s="4"/>
      <c r="D1" s="4"/>
      <c r="E1" s="28"/>
      <c r="F1" s="4"/>
      <c r="G1" s="4"/>
      <c r="H1" s="4"/>
      <c r="I1" s="28"/>
      <c r="J1" s="4"/>
      <c r="K1" s="4"/>
      <c r="L1" s="4"/>
      <c r="M1" s="34"/>
      <c r="Q1" s="34"/>
      <c r="U1" s="34"/>
      <c r="V1" s="1" t="s">
        <v>54</v>
      </c>
      <c r="Y1" s="34"/>
    </row>
    <row r="2" spans="2:25" s="1" customFormat="1" ht="12.75">
      <c r="B2" s="4"/>
      <c r="C2" s="4"/>
      <c r="D2" s="4"/>
      <c r="E2" s="28"/>
      <c r="F2" s="4"/>
      <c r="G2" s="4"/>
      <c r="H2" s="4"/>
      <c r="I2" s="28"/>
      <c r="J2" s="4"/>
      <c r="K2" s="4"/>
      <c r="L2" s="4"/>
      <c r="M2" s="34"/>
      <c r="Q2" s="34"/>
      <c r="U2" s="34"/>
      <c r="Y2" s="34"/>
    </row>
    <row r="3" spans="1:28" s="1" customFormat="1" ht="12.75">
      <c r="A3" s="10"/>
      <c r="B3" s="35">
        <v>1999</v>
      </c>
      <c r="C3" s="36"/>
      <c r="D3" s="36"/>
      <c r="E3" s="37"/>
      <c r="F3" s="35">
        <v>1998</v>
      </c>
      <c r="G3" s="36"/>
      <c r="H3" s="36"/>
      <c r="I3" s="37"/>
      <c r="J3" s="35">
        <v>1997</v>
      </c>
      <c r="K3" s="36"/>
      <c r="L3" s="36"/>
      <c r="M3" s="37"/>
      <c r="N3" s="35">
        <v>1995</v>
      </c>
      <c r="O3" s="36"/>
      <c r="P3" s="36"/>
      <c r="Q3" s="37"/>
      <c r="R3" s="35">
        <v>1994</v>
      </c>
      <c r="S3" s="36"/>
      <c r="T3" s="36"/>
      <c r="U3" s="37"/>
      <c r="V3" s="35">
        <v>1993</v>
      </c>
      <c r="W3" s="36"/>
      <c r="X3" s="36"/>
      <c r="Y3" s="37"/>
      <c r="Z3" s="35">
        <v>1992</v>
      </c>
      <c r="AA3" s="36"/>
      <c r="AB3" s="37"/>
    </row>
    <row r="4" spans="1:28" s="1" customFormat="1" ht="12.75">
      <c r="A4" s="11"/>
      <c r="B4" s="12"/>
      <c r="C4" s="15"/>
      <c r="D4" s="38" t="s">
        <v>47</v>
      </c>
      <c r="E4" s="39"/>
      <c r="F4" s="16"/>
      <c r="G4" s="15"/>
      <c r="H4" s="38" t="s">
        <v>47</v>
      </c>
      <c r="I4" s="39"/>
      <c r="J4" s="16"/>
      <c r="K4" s="12"/>
      <c r="L4" s="38" t="s">
        <v>47</v>
      </c>
      <c r="M4" s="39"/>
      <c r="N4" s="16"/>
      <c r="O4" s="12"/>
      <c r="P4" s="38" t="s">
        <v>47</v>
      </c>
      <c r="Q4" s="39"/>
      <c r="R4" s="16"/>
      <c r="S4" s="12"/>
      <c r="T4" s="38" t="s">
        <v>47</v>
      </c>
      <c r="U4" s="39"/>
      <c r="V4" s="16"/>
      <c r="W4" s="12"/>
      <c r="X4" s="38" t="s">
        <v>47</v>
      </c>
      <c r="Y4" s="39"/>
      <c r="Z4" s="16"/>
      <c r="AA4" s="15"/>
      <c r="AB4" s="12"/>
    </row>
    <row r="5" spans="1:28" s="1" customFormat="1" ht="12.75">
      <c r="A5" s="11"/>
      <c r="B5" s="17"/>
      <c r="C5" s="18"/>
      <c r="D5" s="12"/>
      <c r="E5" s="29" t="s">
        <v>48</v>
      </c>
      <c r="F5" s="19"/>
      <c r="G5" s="18"/>
      <c r="H5" s="12"/>
      <c r="I5" s="29" t="s">
        <v>48</v>
      </c>
      <c r="J5" s="19"/>
      <c r="K5" s="17"/>
      <c r="L5" s="12"/>
      <c r="M5" s="29" t="s">
        <v>48</v>
      </c>
      <c r="N5" s="19"/>
      <c r="O5" s="17"/>
      <c r="P5" s="12"/>
      <c r="Q5" s="29" t="s">
        <v>48</v>
      </c>
      <c r="R5" s="19"/>
      <c r="S5" s="17"/>
      <c r="T5" s="12"/>
      <c r="U5" s="29" t="s">
        <v>48</v>
      </c>
      <c r="V5" s="19"/>
      <c r="W5" s="17"/>
      <c r="X5" s="12"/>
      <c r="Y5" s="29" t="s">
        <v>48</v>
      </c>
      <c r="Z5" s="19"/>
      <c r="AA5" s="18"/>
      <c r="AB5" s="17" t="s">
        <v>36</v>
      </c>
    </row>
    <row r="6" spans="1:28" s="1" customFormat="1" ht="12.75">
      <c r="A6" s="13" t="s">
        <v>35</v>
      </c>
      <c r="B6" s="14" t="s">
        <v>36</v>
      </c>
      <c r="C6" s="20" t="s">
        <v>37</v>
      </c>
      <c r="D6" s="14" t="s">
        <v>0</v>
      </c>
      <c r="E6" s="30" t="s">
        <v>49</v>
      </c>
      <c r="F6" s="21" t="s">
        <v>36</v>
      </c>
      <c r="G6" s="20" t="s">
        <v>37</v>
      </c>
      <c r="H6" s="14" t="s">
        <v>0</v>
      </c>
      <c r="I6" s="30" t="s">
        <v>49</v>
      </c>
      <c r="J6" s="21" t="s">
        <v>36</v>
      </c>
      <c r="K6" s="14" t="s">
        <v>37</v>
      </c>
      <c r="L6" s="14" t="s">
        <v>0</v>
      </c>
      <c r="M6" s="30" t="s">
        <v>49</v>
      </c>
      <c r="N6" s="21" t="s">
        <v>36</v>
      </c>
      <c r="O6" s="14" t="s">
        <v>37</v>
      </c>
      <c r="P6" s="14" t="s">
        <v>0</v>
      </c>
      <c r="Q6" s="30" t="s">
        <v>49</v>
      </c>
      <c r="R6" s="21" t="s">
        <v>36</v>
      </c>
      <c r="S6" s="14" t="s">
        <v>37</v>
      </c>
      <c r="T6" s="14" t="s">
        <v>0</v>
      </c>
      <c r="U6" s="30" t="s">
        <v>49</v>
      </c>
      <c r="V6" s="21" t="s">
        <v>36</v>
      </c>
      <c r="W6" s="14" t="s">
        <v>37</v>
      </c>
      <c r="X6" s="14" t="s">
        <v>0</v>
      </c>
      <c r="Y6" s="30" t="s">
        <v>49</v>
      </c>
      <c r="Z6" s="21" t="s">
        <v>36</v>
      </c>
      <c r="AA6" s="20" t="s">
        <v>37</v>
      </c>
      <c r="AB6" s="14" t="s">
        <v>53</v>
      </c>
    </row>
    <row r="8" spans="1:28" ht="12.75">
      <c r="A8" s="1" t="s">
        <v>0</v>
      </c>
      <c r="B8" s="22">
        <v>97395</v>
      </c>
      <c r="C8" s="22">
        <v>52046</v>
      </c>
      <c r="D8" s="22">
        <v>116729</v>
      </c>
      <c r="E8" s="23">
        <f>(D8/2869413)*10000</f>
        <v>406.80445791526</v>
      </c>
      <c r="F8" s="26">
        <v>96916</v>
      </c>
      <c r="G8" s="26">
        <v>51840</v>
      </c>
      <c r="H8" s="26">
        <v>114851</v>
      </c>
      <c r="I8" s="23">
        <f>(H8/2862447)*10000</f>
        <v>401.23362982790604</v>
      </c>
      <c r="J8" s="26">
        <v>95224</v>
      </c>
      <c r="K8" s="26">
        <v>49725</v>
      </c>
      <c r="L8" s="26">
        <v>112667</v>
      </c>
      <c r="M8" s="23">
        <f>(L8/2852423)*10000</f>
        <v>394.9869987726224</v>
      </c>
      <c r="N8" s="26">
        <v>96148</v>
      </c>
      <c r="O8" s="26">
        <v>50928</v>
      </c>
      <c r="P8" s="26">
        <v>116123</v>
      </c>
      <c r="Q8" s="23">
        <f>(P8/2843074)*10000</f>
        <v>408.44170781344417</v>
      </c>
      <c r="R8" s="26">
        <v>94781</v>
      </c>
      <c r="S8" s="26">
        <v>51436</v>
      </c>
      <c r="T8" s="26">
        <v>113378</v>
      </c>
      <c r="U8" s="23">
        <f>(T8/2832360)*10000</f>
        <v>400.2951602197461</v>
      </c>
      <c r="V8" s="26">
        <v>94348</v>
      </c>
      <c r="W8" s="26">
        <v>49935</v>
      </c>
      <c r="X8" s="26">
        <v>112609</v>
      </c>
      <c r="Y8" s="23">
        <f>(X8/2822000)*10000</f>
        <v>399.0396881644224</v>
      </c>
      <c r="Z8" s="22">
        <v>90011</v>
      </c>
      <c r="AA8" s="22">
        <v>44533</v>
      </c>
      <c r="AB8" s="22">
        <v>106908</v>
      </c>
    </row>
    <row r="9" spans="1:28" ht="12.75">
      <c r="A9" s="1" t="s">
        <v>10</v>
      </c>
      <c r="B9" s="22"/>
      <c r="C9" s="22"/>
      <c r="D9" s="22"/>
      <c r="E9" s="23"/>
      <c r="F9" s="26"/>
      <c r="G9" s="26"/>
      <c r="H9" s="26"/>
      <c r="I9" s="23"/>
      <c r="J9" s="26"/>
      <c r="K9" s="26"/>
      <c r="L9" s="26"/>
      <c r="M9" s="23"/>
      <c r="N9" s="26"/>
      <c r="O9" s="26"/>
      <c r="P9" s="26"/>
      <c r="Q9" s="23"/>
      <c r="R9" s="26"/>
      <c r="S9" s="26"/>
      <c r="T9" s="26"/>
      <c r="U9" s="23"/>
      <c r="V9" s="26"/>
      <c r="W9" s="26"/>
      <c r="X9" s="26"/>
      <c r="Y9" s="23"/>
      <c r="Z9" s="22"/>
      <c r="AA9" s="22"/>
      <c r="AB9" s="22"/>
    </row>
    <row r="10" spans="1:28" ht="12.75">
      <c r="A10" s="5" t="s">
        <v>1</v>
      </c>
      <c r="B10" s="22">
        <v>59008</v>
      </c>
      <c r="C10" s="22">
        <v>30079</v>
      </c>
      <c r="D10" s="22">
        <v>72198</v>
      </c>
      <c r="E10" s="23">
        <f>(D10/2869413)*10000</f>
        <v>251.61243780522358</v>
      </c>
      <c r="F10" s="26">
        <f>SUM(F11,F14,F17)</f>
        <v>60155</v>
      </c>
      <c r="G10" s="26">
        <f>SUM(G11,G14,G17)</f>
        <v>31820</v>
      </c>
      <c r="H10" s="26">
        <f>SUM(H11,H14,H17)</f>
        <v>72300</v>
      </c>
      <c r="I10" s="23">
        <f aca="true" t="shared" si="0" ref="I10:I52">(H10/2862447)*10000</f>
        <v>252.58109582465633</v>
      </c>
      <c r="J10" s="26">
        <f>SUM(J11,J14,J17)</f>
        <v>59422</v>
      </c>
      <c r="K10" s="26">
        <f>SUM(K11,K14,K17)</f>
        <v>30209</v>
      </c>
      <c r="L10" s="26">
        <f>SUM(L11,L14,L17)</f>
        <v>71157</v>
      </c>
      <c r="M10" s="23">
        <f aca="true" t="shared" si="1" ref="M10:M52">(L10/2852423)*10000</f>
        <v>249.46159808695973</v>
      </c>
      <c r="N10" s="26">
        <f>SUM(N11,N14,N17)</f>
        <v>59674</v>
      </c>
      <c r="O10" s="26">
        <f>SUM(O11,O14,O17)</f>
        <v>29522</v>
      </c>
      <c r="P10" s="26">
        <f>SUM(P11,P14,P17)</f>
        <v>72847</v>
      </c>
      <c r="Q10" s="23">
        <f aca="true" t="shared" si="2" ref="Q10:Q52">(P10/2843074)*10000</f>
        <v>256.2261833494309</v>
      </c>
      <c r="R10" s="26">
        <f>SUM(R11,R14,R17)</f>
        <v>60283</v>
      </c>
      <c r="S10" s="26">
        <f>SUM(S11,S14,S17)</f>
        <v>29639</v>
      </c>
      <c r="T10" s="26">
        <f>SUM(T11,T14,T17)</f>
        <v>72499</v>
      </c>
      <c r="U10" s="23">
        <f aca="true" t="shared" si="3" ref="U10:U52">(T10/2832360)*10000</f>
        <v>255.96675563840753</v>
      </c>
      <c r="V10" s="26">
        <f>SUM(V11,V14,V17)</f>
        <v>58879</v>
      </c>
      <c r="W10" s="26">
        <f>SUM(W11,W14,W17)</f>
        <v>28365</v>
      </c>
      <c r="X10" s="26">
        <f>SUM(X11,X14,X17)</f>
        <v>69965</v>
      </c>
      <c r="Y10" s="23">
        <f aca="true" t="shared" si="4" ref="Y10:Y52">(X10/2822000)*10000</f>
        <v>247.92700212615165</v>
      </c>
      <c r="Z10" s="26">
        <f>SUM(Z11,Z14,Z17)</f>
        <v>42797</v>
      </c>
      <c r="AA10" s="26">
        <f>SUM(AA11,AA14,AA17)</f>
        <v>14952</v>
      </c>
      <c r="AB10" s="26">
        <f>SUM(AB11,AB14,AB17)</f>
        <v>48104</v>
      </c>
    </row>
    <row r="11" spans="1:28" ht="12.75">
      <c r="A11" s="6" t="s">
        <v>11</v>
      </c>
      <c r="B11" s="22">
        <v>4343</v>
      </c>
      <c r="C11" s="22">
        <v>6032</v>
      </c>
      <c r="D11" s="22">
        <v>6084</v>
      </c>
      <c r="E11" s="23">
        <f aca="true" t="shared" si="5" ref="E11:E52">(D11/2869413)*10000</f>
        <v>21.2029429015621</v>
      </c>
      <c r="F11" s="26">
        <f>SUM(F12:F13)</f>
        <v>4265</v>
      </c>
      <c r="G11" s="26">
        <f>SUM(G12:G13)</f>
        <v>5464</v>
      </c>
      <c r="H11" s="26">
        <f>SUM(H12:H13)</f>
        <v>5791</v>
      </c>
      <c r="I11" s="23">
        <f t="shared" si="0"/>
        <v>20.230942267228002</v>
      </c>
      <c r="J11" s="26">
        <f>SUM(J12:J13)</f>
        <v>4183</v>
      </c>
      <c r="K11" s="26">
        <f>SUM(K12:K13)</f>
        <v>5383</v>
      </c>
      <c r="L11" s="26">
        <f>SUM(L12:L13)</f>
        <v>5716</v>
      </c>
      <c r="M11" s="23">
        <f t="shared" si="1"/>
        <v>20.039103597187374</v>
      </c>
      <c r="N11" s="26">
        <f>SUM(N12:N13)</f>
        <v>4376</v>
      </c>
      <c r="O11" s="26">
        <f>SUM(O12:O13)</f>
        <v>5908</v>
      </c>
      <c r="P11" s="26">
        <f>SUM(P12:P13)</f>
        <v>6218</v>
      </c>
      <c r="Q11" s="23">
        <f t="shared" si="2"/>
        <v>21.8706934817736</v>
      </c>
      <c r="R11" s="26">
        <f>SUM(R12:R13)</f>
        <v>4374</v>
      </c>
      <c r="S11" s="26">
        <f>SUM(S12:S13)</f>
        <v>5732</v>
      </c>
      <c r="T11" s="26">
        <f>SUM(T12:T13)</f>
        <v>6056</v>
      </c>
      <c r="U11" s="23">
        <f t="shared" si="3"/>
        <v>21.381462808400062</v>
      </c>
      <c r="V11" s="26">
        <f>SUM(V12:V13)</f>
        <v>4240</v>
      </c>
      <c r="W11" s="26">
        <f>SUM(W12:W13)</f>
        <v>5704</v>
      </c>
      <c r="X11" s="26">
        <f>SUM(X12:X13)</f>
        <v>5942</v>
      </c>
      <c r="Y11" s="23">
        <f t="shared" si="4"/>
        <v>21.055988660524452</v>
      </c>
      <c r="Z11" s="26">
        <f>SUM(Z12:Z13)</f>
        <v>3962</v>
      </c>
      <c r="AA11" s="26">
        <f>SUM(AA12:AA13)</f>
        <v>5277</v>
      </c>
      <c r="AB11" s="26">
        <f>SUM(AB12:AB13)</f>
        <v>5387</v>
      </c>
    </row>
    <row r="12" spans="1:28" ht="12.75">
      <c r="A12" s="7" t="s">
        <v>12</v>
      </c>
      <c r="B12" s="22">
        <v>1660</v>
      </c>
      <c r="C12" s="22">
        <v>3545</v>
      </c>
      <c r="D12" s="22">
        <v>2718</v>
      </c>
      <c r="E12" s="23">
        <f t="shared" si="5"/>
        <v>9.472320645372415</v>
      </c>
      <c r="F12" s="26">
        <v>1649</v>
      </c>
      <c r="G12" s="26">
        <v>2850</v>
      </c>
      <c r="H12" s="26">
        <v>2496</v>
      </c>
      <c r="I12" s="23">
        <f t="shared" si="0"/>
        <v>8.71981210481801</v>
      </c>
      <c r="J12" s="26">
        <v>1615</v>
      </c>
      <c r="K12" s="26">
        <v>2763</v>
      </c>
      <c r="L12" s="26">
        <v>2276</v>
      </c>
      <c r="M12" s="23">
        <f t="shared" si="1"/>
        <v>7.979181208397211</v>
      </c>
      <c r="N12" s="26">
        <v>1741</v>
      </c>
      <c r="O12" s="26">
        <v>3139</v>
      </c>
      <c r="P12" s="26">
        <v>2698</v>
      </c>
      <c r="Q12" s="23">
        <f t="shared" si="2"/>
        <v>9.489728371473975</v>
      </c>
      <c r="R12" s="26">
        <v>1731</v>
      </c>
      <c r="S12" s="26">
        <v>3119</v>
      </c>
      <c r="T12" s="26">
        <v>2623</v>
      </c>
      <c r="U12" s="23">
        <f t="shared" si="3"/>
        <v>9.260828425765085</v>
      </c>
      <c r="V12" s="26">
        <v>1721</v>
      </c>
      <c r="W12" s="26">
        <v>3184</v>
      </c>
      <c r="X12" s="26">
        <v>2686</v>
      </c>
      <c r="Y12" s="23">
        <f t="shared" si="4"/>
        <v>9.518072289156626</v>
      </c>
      <c r="Z12" s="22">
        <v>1579</v>
      </c>
      <c r="AA12" s="22">
        <v>2577</v>
      </c>
      <c r="AB12" s="22">
        <v>2273</v>
      </c>
    </row>
    <row r="13" spans="1:28" ht="12.75">
      <c r="A13" s="7" t="s">
        <v>13</v>
      </c>
      <c r="B13" s="22">
        <v>2683</v>
      </c>
      <c r="C13" s="22">
        <v>2487</v>
      </c>
      <c r="D13" s="22">
        <v>3366</v>
      </c>
      <c r="E13" s="23">
        <f t="shared" si="5"/>
        <v>11.730622256189681</v>
      </c>
      <c r="F13" s="26">
        <v>2616</v>
      </c>
      <c r="G13" s="26">
        <v>2614</v>
      </c>
      <c r="H13" s="26">
        <v>3295</v>
      </c>
      <c r="I13" s="23">
        <f t="shared" si="0"/>
        <v>11.511130162409994</v>
      </c>
      <c r="J13" s="26">
        <v>2568</v>
      </c>
      <c r="K13" s="26">
        <v>2620</v>
      </c>
      <c r="L13" s="26">
        <v>3440</v>
      </c>
      <c r="M13" s="23">
        <f t="shared" si="1"/>
        <v>12.059922388790161</v>
      </c>
      <c r="N13" s="26">
        <v>2635</v>
      </c>
      <c r="O13" s="26">
        <v>2769</v>
      </c>
      <c r="P13" s="26">
        <v>3520</v>
      </c>
      <c r="Q13" s="23">
        <f t="shared" si="2"/>
        <v>12.380965110299627</v>
      </c>
      <c r="R13" s="26">
        <v>2643</v>
      </c>
      <c r="S13" s="26">
        <v>2613</v>
      </c>
      <c r="T13" s="26">
        <v>3433</v>
      </c>
      <c r="U13" s="23">
        <f t="shared" si="3"/>
        <v>12.120634382634975</v>
      </c>
      <c r="V13" s="26">
        <v>2519</v>
      </c>
      <c r="W13" s="26">
        <v>2520</v>
      </c>
      <c r="X13" s="26">
        <v>3256</v>
      </c>
      <c r="Y13" s="23">
        <f t="shared" si="4"/>
        <v>11.537916371367825</v>
      </c>
      <c r="Z13" s="22">
        <v>2383</v>
      </c>
      <c r="AA13" s="22">
        <v>2700</v>
      </c>
      <c r="AB13" s="22">
        <v>3114</v>
      </c>
    </row>
    <row r="14" spans="1:28" ht="12.75">
      <c r="A14" s="6" t="s">
        <v>14</v>
      </c>
      <c r="B14" s="22">
        <v>54665</v>
      </c>
      <c r="C14" s="22">
        <v>24047</v>
      </c>
      <c r="D14" s="22">
        <v>66114</v>
      </c>
      <c r="E14" s="23">
        <f t="shared" si="5"/>
        <v>230.40949490366148</v>
      </c>
      <c r="F14" s="26">
        <f>SUM(F15:F16)</f>
        <v>55890</v>
      </c>
      <c r="G14" s="26">
        <f>SUM(G15:G16)</f>
        <v>26356</v>
      </c>
      <c r="H14" s="26">
        <f>SUM(H15:H16)</f>
        <v>66509</v>
      </c>
      <c r="I14" s="23">
        <f t="shared" si="0"/>
        <v>232.3501535574283</v>
      </c>
      <c r="J14" s="26">
        <f>SUM(J15:J16)</f>
        <v>55239</v>
      </c>
      <c r="K14" s="26">
        <f>SUM(K15:K16)</f>
        <v>24826</v>
      </c>
      <c r="L14" s="26">
        <f>SUM(L15:L16)</f>
        <v>65441</v>
      </c>
      <c r="M14" s="23">
        <f t="shared" si="1"/>
        <v>229.4224944897724</v>
      </c>
      <c r="N14" s="26">
        <f>SUM(N15:N16)</f>
        <v>55298</v>
      </c>
      <c r="O14" s="26">
        <f>SUM(O15:O16)</f>
        <v>23614</v>
      </c>
      <c r="P14" s="26">
        <f>SUM(P15:P16)</f>
        <v>66629</v>
      </c>
      <c r="Q14" s="23">
        <f t="shared" si="2"/>
        <v>234.35548986765733</v>
      </c>
      <c r="R14" s="26">
        <f>SUM(R15:R16)</f>
        <v>55909</v>
      </c>
      <c r="S14" s="26">
        <f>SUM(S15:S16)</f>
        <v>23907</v>
      </c>
      <c r="T14" s="26">
        <f>SUM(T15:T16)</f>
        <v>66443</v>
      </c>
      <c r="U14" s="23">
        <f t="shared" si="3"/>
        <v>234.5852928300075</v>
      </c>
      <c r="V14" s="26">
        <f>SUM(V15:V16)</f>
        <v>54639</v>
      </c>
      <c r="W14" s="26">
        <f>SUM(W15:W16)</f>
        <v>22661</v>
      </c>
      <c r="X14" s="26">
        <f>SUM(X15:X16)</f>
        <v>64023</v>
      </c>
      <c r="Y14" s="23">
        <f t="shared" si="4"/>
        <v>226.87101346562721</v>
      </c>
      <c r="Z14" s="22">
        <v>38835</v>
      </c>
      <c r="AA14" s="22">
        <v>9675</v>
      </c>
      <c r="AB14" s="22">
        <v>42717</v>
      </c>
    </row>
    <row r="15" spans="1:28" ht="12.75">
      <c r="A15" s="7" t="s">
        <v>12</v>
      </c>
      <c r="B15" s="22">
        <v>43512</v>
      </c>
      <c r="C15" s="22">
        <v>9904</v>
      </c>
      <c r="D15" s="22">
        <v>48135</v>
      </c>
      <c r="E15" s="23">
        <f t="shared" si="5"/>
        <v>167.75208030353247</v>
      </c>
      <c r="F15" s="26">
        <v>43209</v>
      </c>
      <c r="G15" s="26">
        <v>11918</v>
      </c>
      <c r="H15" s="26">
        <v>47632</v>
      </c>
      <c r="I15" s="23">
        <f t="shared" si="0"/>
        <v>166.40308100027704</v>
      </c>
      <c r="J15" s="26">
        <v>42151</v>
      </c>
      <c r="K15" s="26">
        <v>11489</v>
      </c>
      <c r="L15" s="26">
        <v>46507</v>
      </c>
      <c r="M15" s="23">
        <f t="shared" si="1"/>
        <v>163.0438402719372</v>
      </c>
      <c r="N15" s="26">
        <v>42324</v>
      </c>
      <c r="O15" s="26">
        <v>10819</v>
      </c>
      <c r="P15" s="26">
        <v>47230</v>
      </c>
      <c r="Q15" s="23">
        <f t="shared" si="2"/>
        <v>166.1230062952987</v>
      </c>
      <c r="R15" s="26">
        <v>42366</v>
      </c>
      <c r="S15" s="26">
        <v>10421</v>
      </c>
      <c r="T15" s="26">
        <v>46682</v>
      </c>
      <c r="U15" s="23">
        <f t="shared" si="3"/>
        <v>164.8166193562965</v>
      </c>
      <c r="V15" s="26">
        <v>40860</v>
      </c>
      <c r="W15" s="26">
        <v>10198</v>
      </c>
      <c r="X15" s="26">
        <v>44921</v>
      </c>
      <c r="Y15" s="23">
        <f t="shared" si="4"/>
        <v>159.1814316087881</v>
      </c>
      <c r="Z15" s="22">
        <v>11816</v>
      </c>
      <c r="AA15" s="22">
        <v>11882</v>
      </c>
      <c r="AB15" s="22">
        <v>17153</v>
      </c>
    </row>
    <row r="16" spans="1:28" ht="12.75">
      <c r="A16" s="7" t="s">
        <v>13</v>
      </c>
      <c r="B16" s="22">
        <v>11153</v>
      </c>
      <c r="C16" s="22">
        <v>14143</v>
      </c>
      <c r="D16" s="22">
        <v>17979</v>
      </c>
      <c r="E16" s="23">
        <f t="shared" si="5"/>
        <v>62.657414600129016</v>
      </c>
      <c r="F16" s="26">
        <v>12681</v>
      </c>
      <c r="G16" s="26">
        <v>14438</v>
      </c>
      <c r="H16" s="26">
        <v>18877</v>
      </c>
      <c r="I16" s="23">
        <f t="shared" si="0"/>
        <v>65.94707255715127</v>
      </c>
      <c r="J16" s="26">
        <v>13088</v>
      </c>
      <c r="K16" s="26">
        <v>13337</v>
      </c>
      <c r="L16" s="26">
        <v>18934</v>
      </c>
      <c r="M16" s="23">
        <f t="shared" si="1"/>
        <v>66.37865421783515</v>
      </c>
      <c r="N16" s="26">
        <v>12974</v>
      </c>
      <c r="O16" s="26">
        <v>12795</v>
      </c>
      <c r="P16" s="26">
        <v>19399</v>
      </c>
      <c r="Q16" s="23">
        <f t="shared" si="2"/>
        <v>68.23248357235866</v>
      </c>
      <c r="R16" s="26">
        <v>13543</v>
      </c>
      <c r="S16" s="26">
        <v>13486</v>
      </c>
      <c r="T16" s="26">
        <v>19761</v>
      </c>
      <c r="U16" s="23">
        <f t="shared" si="3"/>
        <v>69.76867347371096</v>
      </c>
      <c r="V16" s="26">
        <v>13779</v>
      </c>
      <c r="W16" s="26">
        <v>12463</v>
      </c>
      <c r="X16" s="26">
        <v>19102</v>
      </c>
      <c r="Y16" s="23">
        <f t="shared" si="4"/>
        <v>67.68958185683913</v>
      </c>
      <c r="Z16" s="22">
        <v>4230</v>
      </c>
      <c r="AA16" s="22">
        <v>613</v>
      </c>
      <c r="AB16" s="22">
        <v>4555</v>
      </c>
    </row>
    <row r="17" spans="1:28" ht="12.75">
      <c r="A17" s="6" t="s">
        <v>15</v>
      </c>
      <c r="B17" s="22" t="s">
        <v>3</v>
      </c>
      <c r="C17" s="22" t="s">
        <v>3</v>
      </c>
      <c r="D17" s="22" t="s">
        <v>3</v>
      </c>
      <c r="E17" s="31" t="s">
        <v>3</v>
      </c>
      <c r="F17" s="27" t="s">
        <v>3</v>
      </c>
      <c r="G17" s="27" t="s">
        <v>3</v>
      </c>
      <c r="H17" s="27" t="s">
        <v>3</v>
      </c>
      <c r="I17" s="31" t="s">
        <v>3</v>
      </c>
      <c r="J17" s="27" t="s">
        <v>3</v>
      </c>
      <c r="K17" s="27" t="s">
        <v>3</v>
      </c>
      <c r="L17" s="27" t="s">
        <v>3</v>
      </c>
      <c r="M17" s="31" t="s">
        <v>3</v>
      </c>
      <c r="N17" s="27" t="s">
        <v>3</v>
      </c>
      <c r="O17" s="27" t="s">
        <v>3</v>
      </c>
      <c r="P17" s="27" t="s">
        <v>3</v>
      </c>
      <c r="Q17" s="31" t="s">
        <v>3</v>
      </c>
      <c r="R17" s="27" t="s">
        <v>3</v>
      </c>
      <c r="S17" s="27" t="s">
        <v>3</v>
      </c>
      <c r="T17" s="27" t="s">
        <v>3</v>
      </c>
      <c r="U17" s="31" t="s">
        <v>3</v>
      </c>
      <c r="V17" s="27" t="s">
        <v>3</v>
      </c>
      <c r="W17" s="27" t="s">
        <v>3</v>
      </c>
      <c r="X17" s="27" t="s">
        <v>3</v>
      </c>
      <c r="Y17" s="31" t="s">
        <v>3</v>
      </c>
      <c r="Z17" s="27" t="s">
        <v>3</v>
      </c>
      <c r="AA17" s="27" t="s">
        <v>3</v>
      </c>
      <c r="AB17" s="27" t="s">
        <v>3</v>
      </c>
    </row>
    <row r="18" spans="1:28" ht="12.75">
      <c r="A18" s="5" t="s">
        <v>57</v>
      </c>
      <c r="B18" s="22">
        <v>704</v>
      </c>
      <c r="C18" s="22">
        <v>1851</v>
      </c>
      <c r="D18" s="22">
        <v>1489</v>
      </c>
      <c r="E18" s="23">
        <f t="shared" si="5"/>
        <v>5.189214658189671</v>
      </c>
      <c r="F18" s="26">
        <v>787</v>
      </c>
      <c r="G18" s="26">
        <v>1615</v>
      </c>
      <c r="H18" s="26">
        <v>1457</v>
      </c>
      <c r="I18" s="23">
        <f t="shared" si="0"/>
        <v>5.0900505756089105</v>
      </c>
      <c r="J18" s="26">
        <v>737</v>
      </c>
      <c r="K18" s="26">
        <v>1612</v>
      </c>
      <c r="L18" s="26">
        <v>1365</v>
      </c>
      <c r="M18" s="23">
        <f t="shared" si="1"/>
        <v>4.785405250203073</v>
      </c>
      <c r="N18" s="26">
        <v>692</v>
      </c>
      <c r="O18" s="26">
        <v>1338</v>
      </c>
      <c r="P18" s="26">
        <v>1224</v>
      </c>
      <c r="Q18" s="23">
        <f t="shared" si="2"/>
        <v>4.305199231536006</v>
      </c>
      <c r="R18" s="26">
        <v>791</v>
      </c>
      <c r="S18" s="26">
        <v>1193</v>
      </c>
      <c r="T18" s="26">
        <v>1247</v>
      </c>
      <c r="U18" s="23">
        <f t="shared" si="3"/>
        <v>4.402688923724385</v>
      </c>
      <c r="V18" s="26">
        <v>754</v>
      </c>
      <c r="W18" s="26">
        <v>1279</v>
      </c>
      <c r="X18" s="26">
        <v>1277</v>
      </c>
      <c r="Y18" s="23">
        <f t="shared" si="4"/>
        <v>4.525159461374911</v>
      </c>
      <c r="Z18" s="22">
        <v>660</v>
      </c>
      <c r="AA18" s="22">
        <v>905</v>
      </c>
      <c r="AB18" s="22">
        <v>1040</v>
      </c>
    </row>
    <row r="19" spans="1:28" ht="12.75">
      <c r="A19" s="1" t="s">
        <v>38</v>
      </c>
      <c r="B19" s="22"/>
      <c r="C19" s="22"/>
      <c r="D19" s="22"/>
      <c r="E19" s="23"/>
      <c r="F19" s="26"/>
      <c r="G19" s="26"/>
      <c r="H19" s="26"/>
      <c r="I19" s="23"/>
      <c r="J19" s="26"/>
      <c r="K19" s="26"/>
      <c r="L19" s="26"/>
      <c r="M19" s="23"/>
      <c r="N19" s="26"/>
      <c r="O19" s="26"/>
      <c r="P19" s="26"/>
      <c r="Q19" s="23"/>
      <c r="R19" s="26"/>
      <c r="S19" s="26"/>
      <c r="T19" s="26"/>
      <c r="U19" s="23"/>
      <c r="V19" s="26"/>
      <c r="W19" s="26"/>
      <c r="X19" s="26"/>
      <c r="Y19" s="23"/>
      <c r="Z19" s="22"/>
      <c r="AA19" s="22"/>
      <c r="AB19" s="22"/>
    </row>
    <row r="20" spans="1:28" ht="12.75">
      <c r="A20" s="5" t="s">
        <v>16</v>
      </c>
      <c r="B20" s="22">
        <v>1021</v>
      </c>
      <c r="C20" s="22">
        <v>635</v>
      </c>
      <c r="D20" s="22">
        <v>1318</v>
      </c>
      <c r="E20" s="23">
        <f t="shared" si="5"/>
        <v>4.593273955335116</v>
      </c>
      <c r="F20" s="26">
        <v>1032</v>
      </c>
      <c r="G20" s="26">
        <v>530</v>
      </c>
      <c r="H20" s="26">
        <v>1263</v>
      </c>
      <c r="I20" s="23">
        <f t="shared" si="0"/>
        <v>4.412308769385075</v>
      </c>
      <c r="J20" s="26">
        <v>1117</v>
      </c>
      <c r="K20" s="26">
        <v>569</v>
      </c>
      <c r="L20" s="26">
        <v>1371</v>
      </c>
      <c r="M20" s="23">
        <f t="shared" si="1"/>
        <v>4.806439998555614</v>
      </c>
      <c r="N20" s="26">
        <v>1139</v>
      </c>
      <c r="O20" s="26">
        <v>719</v>
      </c>
      <c r="P20" s="26">
        <v>1482</v>
      </c>
      <c r="Q20" s="23">
        <f t="shared" si="2"/>
        <v>5.2126676970068315</v>
      </c>
      <c r="R20" s="26">
        <v>1114</v>
      </c>
      <c r="S20" s="26">
        <v>770</v>
      </c>
      <c r="T20" s="26">
        <v>1480</v>
      </c>
      <c r="U20" s="23">
        <f t="shared" si="3"/>
        <v>5.225324464404243</v>
      </c>
      <c r="V20" s="26">
        <v>1368</v>
      </c>
      <c r="W20" s="26">
        <v>734</v>
      </c>
      <c r="X20" s="26">
        <v>1728</v>
      </c>
      <c r="Y20" s="23">
        <f t="shared" si="4"/>
        <v>6.123316796598157</v>
      </c>
      <c r="Z20" s="22">
        <v>1235</v>
      </c>
      <c r="AA20" s="22">
        <v>805</v>
      </c>
      <c r="AB20" s="22">
        <v>1623</v>
      </c>
    </row>
    <row r="21" spans="1:28" ht="12.75">
      <c r="A21" s="5" t="s">
        <v>4</v>
      </c>
      <c r="B21" s="22">
        <v>8408</v>
      </c>
      <c r="C21" s="22">
        <v>3396</v>
      </c>
      <c r="D21" s="22">
        <v>10162</v>
      </c>
      <c r="E21" s="23">
        <f>(D21/2869413)*10000</f>
        <v>35.41490890297075</v>
      </c>
      <c r="F21" s="26">
        <v>6786</v>
      </c>
      <c r="G21" s="26">
        <v>3629</v>
      </c>
      <c r="H21" s="26">
        <v>8671</v>
      </c>
      <c r="I21" s="23">
        <f>(H21/2862447)*10000</f>
        <v>30.2922639266334</v>
      </c>
      <c r="J21" s="26">
        <v>6465</v>
      </c>
      <c r="K21" s="26">
        <v>3565</v>
      </c>
      <c r="L21" s="26">
        <v>8304</v>
      </c>
      <c r="M21" s="23">
        <f>(L21/2852423)*10000</f>
        <v>29.112091719916716</v>
      </c>
      <c r="N21" s="26">
        <v>6837</v>
      </c>
      <c r="O21" s="26">
        <v>4164</v>
      </c>
      <c r="P21" s="26">
        <v>8939</v>
      </c>
      <c r="Q21" s="23">
        <f>(P21/2843074)*10000</f>
        <v>31.441320204820556</v>
      </c>
      <c r="R21" s="26">
        <v>6253</v>
      </c>
      <c r="S21" s="26">
        <v>3914</v>
      </c>
      <c r="T21" s="26">
        <v>8506</v>
      </c>
      <c r="U21" s="23">
        <f>(T21/2832360)*10000</f>
        <v>30.031493171771952</v>
      </c>
      <c r="V21" s="26">
        <v>6359</v>
      </c>
      <c r="W21" s="26">
        <v>4086</v>
      </c>
      <c r="X21" s="26">
        <v>8746</v>
      </c>
      <c r="Y21" s="23">
        <f>(X21/2822000)*10000</f>
        <v>30.992204110559886</v>
      </c>
      <c r="Z21" s="22">
        <v>6922</v>
      </c>
      <c r="AA21" s="22">
        <v>4026</v>
      </c>
      <c r="AB21" s="22">
        <v>9004</v>
      </c>
    </row>
    <row r="22" spans="1:28" ht="12.75">
      <c r="A22" s="5" t="s">
        <v>5</v>
      </c>
      <c r="B22" s="22">
        <v>1560</v>
      </c>
      <c r="C22" s="22">
        <v>1088</v>
      </c>
      <c r="D22" s="22">
        <v>2080</v>
      </c>
      <c r="E22" s="23">
        <f>(D22/2869413)*10000</f>
        <v>7.248869368055418</v>
      </c>
      <c r="F22" s="26">
        <v>1736</v>
      </c>
      <c r="G22" s="26">
        <v>1145</v>
      </c>
      <c r="H22" s="26">
        <v>2222</v>
      </c>
      <c r="I22" s="23">
        <f>(H22/2862447)*10000</f>
        <v>7.762589141388469</v>
      </c>
      <c r="J22" s="26">
        <v>1577</v>
      </c>
      <c r="K22" s="26">
        <v>992</v>
      </c>
      <c r="L22" s="26">
        <v>2055</v>
      </c>
      <c r="M22" s="23">
        <f>(L22/2852423)*10000</f>
        <v>7.204401310745285</v>
      </c>
      <c r="N22" s="26">
        <v>1553</v>
      </c>
      <c r="O22" s="26">
        <v>1166</v>
      </c>
      <c r="P22" s="26">
        <v>1976</v>
      </c>
      <c r="Q22" s="23">
        <f>(P22/2843074)*10000</f>
        <v>6.950223596009109</v>
      </c>
      <c r="R22" s="26">
        <v>1257</v>
      </c>
      <c r="S22" s="26">
        <v>1053</v>
      </c>
      <c r="T22" s="26">
        <v>1780</v>
      </c>
      <c r="U22" s="23">
        <f>(T22/2832360)*10000</f>
        <v>6.284511855837534</v>
      </c>
      <c r="V22" s="26">
        <v>1121</v>
      </c>
      <c r="W22" s="26">
        <v>977</v>
      </c>
      <c r="X22" s="26">
        <v>1584</v>
      </c>
      <c r="Y22" s="23">
        <f>(X22/2822000)*10000</f>
        <v>5.613040396881644</v>
      </c>
      <c r="Z22" s="22">
        <v>955</v>
      </c>
      <c r="AA22" s="22">
        <v>917</v>
      </c>
      <c r="AB22" s="22">
        <v>1404</v>
      </c>
    </row>
    <row r="23" spans="1:28" ht="12.75">
      <c r="A23" s="5" t="s">
        <v>17</v>
      </c>
      <c r="B23" s="22" t="s">
        <v>3</v>
      </c>
      <c r="C23" s="22" t="s">
        <v>3</v>
      </c>
      <c r="D23" s="22" t="s">
        <v>3</v>
      </c>
      <c r="E23" s="31" t="s">
        <v>3</v>
      </c>
      <c r="F23" s="27" t="s">
        <v>3</v>
      </c>
      <c r="G23" s="27" t="s">
        <v>3</v>
      </c>
      <c r="H23" s="27" t="s">
        <v>3</v>
      </c>
      <c r="I23" s="31" t="s">
        <v>3</v>
      </c>
      <c r="J23" s="27" t="s">
        <v>3</v>
      </c>
      <c r="K23" s="27" t="s">
        <v>3</v>
      </c>
      <c r="L23" s="27" t="s">
        <v>3</v>
      </c>
      <c r="M23" s="31" t="s">
        <v>3</v>
      </c>
      <c r="N23" s="27" t="s">
        <v>3</v>
      </c>
      <c r="O23" s="27" t="s">
        <v>3</v>
      </c>
      <c r="P23" s="27" t="s">
        <v>3</v>
      </c>
      <c r="Q23" s="31" t="s">
        <v>3</v>
      </c>
      <c r="R23" s="27" t="s">
        <v>3</v>
      </c>
      <c r="S23" s="27" t="s">
        <v>3</v>
      </c>
      <c r="T23" s="27" t="s">
        <v>3</v>
      </c>
      <c r="U23" s="31" t="s">
        <v>3</v>
      </c>
      <c r="V23" s="27" t="s">
        <v>3</v>
      </c>
      <c r="W23" s="27" t="s">
        <v>3</v>
      </c>
      <c r="X23" s="27" t="s">
        <v>3</v>
      </c>
      <c r="Y23" s="31" t="s">
        <v>3</v>
      </c>
      <c r="Z23" s="27" t="s">
        <v>3</v>
      </c>
      <c r="AA23" s="27" t="s">
        <v>3</v>
      </c>
      <c r="AB23" s="27" t="s">
        <v>3</v>
      </c>
    </row>
    <row r="24" spans="1:28" ht="12.75">
      <c r="A24" s="1" t="s">
        <v>39</v>
      </c>
      <c r="B24" s="22"/>
      <c r="C24" s="22"/>
      <c r="D24" s="22"/>
      <c r="E24" s="23"/>
      <c r="F24" s="26"/>
      <c r="G24" s="26"/>
      <c r="H24" s="26"/>
      <c r="I24" s="23"/>
      <c r="J24" s="26"/>
      <c r="K24" s="26"/>
      <c r="L24" s="26"/>
      <c r="M24" s="23"/>
      <c r="N24" s="26"/>
      <c r="O24" s="26"/>
      <c r="P24" s="26"/>
      <c r="Q24" s="23"/>
      <c r="R24" s="26"/>
      <c r="S24" s="26"/>
      <c r="T24" s="26"/>
      <c r="U24" s="23"/>
      <c r="V24" s="26"/>
      <c r="W24" s="26"/>
      <c r="X24" s="26"/>
      <c r="Y24" s="23"/>
      <c r="Z24" s="22"/>
      <c r="AA24" s="22"/>
      <c r="AB24" s="22"/>
    </row>
    <row r="25" spans="1:28" ht="12.75">
      <c r="A25" s="5" t="s">
        <v>6</v>
      </c>
      <c r="B25" s="22">
        <v>5373</v>
      </c>
      <c r="C25" s="22">
        <v>684</v>
      </c>
      <c r="D25" s="22">
        <v>5639</v>
      </c>
      <c r="E25" s="23">
        <f t="shared" si="5"/>
        <v>19.65210306080024</v>
      </c>
      <c r="F25" s="26">
        <v>5240</v>
      </c>
      <c r="G25" s="26">
        <v>311</v>
      </c>
      <c r="H25" s="26">
        <v>5317</v>
      </c>
      <c r="I25" s="23">
        <f t="shared" si="0"/>
        <v>18.5750164107842</v>
      </c>
      <c r="J25" s="26">
        <v>5211</v>
      </c>
      <c r="K25" s="26">
        <v>340</v>
      </c>
      <c r="L25" s="26">
        <v>5304</v>
      </c>
      <c r="M25" s="23">
        <f t="shared" si="1"/>
        <v>18.594717543646226</v>
      </c>
      <c r="N25" s="26">
        <v>5363</v>
      </c>
      <c r="O25" s="26">
        <v>314</v>
      </c>
      <c r="P25" s="26">
        <v>5531</v>
      </c>
      <c r="Q25" s="23">
        <f t="shared" si="2"/>
        <v>19.45429489348501</v>
      </c>
      <c r="R25" s="26">
        <v>5080</v>
      </c>
      <c r="S25" s="26">
        <v>344</v>
      </c>
      <c r="T25" s="26">
        <v>5253</v>
      </c>
      <c r="U25" s="23">
        <f t="shared" si="3"/>
        <v>18.54637122399695</v>
      </c>
      <c r="V25" s="26">
        <v>5394</v>
      </c>
      <c r="W25" s="26">
        <v>414</v>
      </c>
      <c r="X25" s="26">
        <v>5625</v>
      </c>
      <c r="Y25" s="23">
        <f t="shared" si="4"/>
        <v>19.93267186392629</v>
      </c>
      <c r="Z25" s="22">
        <v>5002</v>
      </c>
      <c r="AA25" s="22">
        <v>274</v>
      </c>
      <c r="AB25" s="22">
        <v>5164</v>
      </c>
    </row>
    <row r="26" spans="1:28" ht="12.75">
      <c r="A26" s="5" t="s">
        <v>18</v>
      </c>
      <c r="B26" s="22">
        <v>144</v>
      </c>
      <c r="C26" s="22">
        <v>24</v>
      </c>
      <c r="D26" s="22">
        <v>154</v>
      </c>
      <c r="E26" s="23">
        <f t="shared" si="5"/>
        <v>0.536695135904103</v>
      </c>
      <c r="F26" s="26">
        <v>128</v>
      </c>
      <c r="G26" s="26">
        <v>24</v>
      </c>
      <c r="H26" s="26">
        <v>139</v>
      </c>
      <c r="I26" s="23">
        <f t="shared" si="0"/>
        <v>0.4855985106449132</v>
      </c>
      <c r="J26" s="26">
        <v>158</v>
      </c>
      <c r="K26" s="26">
        <v>25</v>
      </c>
      <c r="L26" s="26">
        <v>171</v>
      </c>
      <c r="M26" s="23">
        <f t="shared" si="1"/>
        <v>0.5994903280474179</v>
      </c>
      <c r="N26" s="26">
        <v>147</v>
      </c>
      <c r="O26" s="26">
        <v>31</v>
      </c>
      <c r="P26" s="26">
        <v>161</v>
      </c>
      <c r="Q26" s="23">
        <f t="shared" si="2"/>
        <v>0.5662884610108636</v>
      </c>
      <c r="R26" s="26">
        <v>147</v>
      </c>
      <c r="S26" s="26">
        <v>26</v>
      </c>
      <c r="T26" s="26">
        <v>158</v>
      </c>
      <c r="U26" s="23">
        <f t="shared" si="3"/>
        <v>0.557838692821534</v>
      </c>
      <c r="V26" s="26">
        <v>125</v>
      </c>
      <c r="W26" s="26">
        <v>33</v>
      </c>
      <c r="X26" s="26">
        <v>136</v>
      </c>
      <c r="Y26" s="23">
        <f t="shared" si="4"/>
        <v>0.4819277108433735</v>
      </c>
      <c r="Z26" s="22">
        <v>138</v>
      </c>
      <c r="AA26" s="22">
        <v>12</v>
      </c>
      <c r="AB26" s="22">
        <v>143</v>
      </c>
    </row>
    <row r="27" spans="1:28" ht="12.75">
      <c r="A27" s="5" t="s">
        <v>19</v>
      </c>
      <c r="B27" s="22" t="s">
        <v>3</v>
      </c>
      <c r="C27" s="22" t="s">
        <v>3</v>
      </c>
      <c r="D27" s="22" t="s">
        <v>3</v>
      </c>
      <c r="E27" s="31" t="s">
        <v>3</v>
      </c>
      <c r="F27" s="27" t="s">
        <v>3</v>
      </c>
      <c r="G27" s="27" t="s">
        <v>3</v>
      </c>
      <c r="H27" s="27" t="s">
        <v>3</v>
      </c>
      <c r="I27" s="31" t="s">
        <v>3</v>
      </c>
      <c r="J27" s="27" t="s">
        <v>3</v>
      </c>
      <c r="K27" s="27" t="s">
        <v>3</v>
      </c>
      <c r="L27" s="27" t="s">
        <v>3</v>
      </c>
      <c r="M27" s="31" t="s">
        <v>3</v>
      </c>
      <c r="N27" s="27" t="s">
        <v>3</v>
      </c>
      <c r="O27" s="27" t="s">
        <v>3</v>
      </c>
      <c r="P27" s="27" t="s">
        <v>3</v>
      </c>
      <c r="Q27" s="31" t="s">
        <v>3</v>
      </c>
      <c r="R27" s="27" t="s">
        <v>3</v>
      </c>
      <c r="S27" s="27" t="s">
        <v>3</v>
      </c>
      <c r="T27" s="27" t="s">
        <v>3</v>
      </c>
      <c r="U27" s="31" t="s">
        <v>3</v>
      </c>
      <c r="V27" s="27" t="s">
        <v>3</v>
      </c>
      <c r="W27" s="27" t="s">
        <v>3</v>
      </c>
      <c r="X27" s="27" t="s">
        <v>3</v>
      </c>
      <c r="Y27" s="31" t="s">
        <v>3</v>
      </c>
      <c r="Z27" s="27" t="s">
        <v>3</v>
      </c>
      <c r="AA27" s="27" t="s">
        <v>3</v>
      </c>
      <c r="AB27" s="27" t="s">
        <v>3</v>
      </c>
    </row>
    <row r="28" spans="1:28" ht="12.75">
      <c r="A28" s="1" t="s">
        <v>40</v>
      </c>
      <c r="B28" s="22"/>
      <c r="C28" s="22"/>
      <c r="D28" s="22"/>
      <c r="E28" s="23"/>
      <c r="F28" s="26"/>
      <c r="G28" s="26"/>
      <c r="H28" s="26"/>
      <c r="I28" s="23"/>
      <c r="J28" s="26"/>
      <c r="K28" s="26"/>
      <c r="L28" s="26"/>
      <c r="M28" s="23"/>
      <c r="N28" s="26"/>
      <c r="O28" s="26"/>
      <c r="P28" s="26"/>
      <c r="Q28" s="23"/>
      <c r="R28" s="26"/>
      <c r="S28" s="26"/>
      <c r="T28" s="26"/>
      <c r="U28" s="23"/>
      <c r="V28" s="26"/>
      <c r="W28" s="26"/>
      <c r="X28" s="26"/>
      <c r="Y28" s="23"/>
      <c r="Z28" s="22"/>
      <c r="AA28" s="22"/>
      <c r="AB28" s="22"/>
    </row>
    <row r="29" spans="1:28" ht="12.75">
      <c r="A29" s="5" t="s">
        <v>20</v>
      </c>
      <c r="B29" s="22">
        <v>5690</v>
      </c>
      <c r="C29" s="22">
        <v>957</v>
      </c>
      <c r="D29" s="22">
        <v>5941</v>
      </c>
      <c r="E29" s="23">
        <f t="shared" si="5"/>
        <v>20.704583132508287</v>
      </c>
      <c r="F29" s="26">
        <f>SUM(F30:F31)</f>
        <v>5547</v>
      </c>
      <c r="G29" s="26">
        <f>SUM(G30:G31)</f>
        <v>989</v>
      </c>
      <c r="H29" s="26">
        <f>SUM(H30:H31)</f>
        <v>5807</v>
      </c>
      <c r="I29" s="23">
        <f t="shared" si="0"/>
        <v>20.286838498669145</v>
      </c>
      <c r="J29" s="26">
        <f>SUM(J30:J31)</f>
        <v>5294</v>
      </c>
      <c r="K29" s="26">
        <f>SUM(K30:K31)</f>
        <v>875</v>
      </c>
      <c r="L29" s="26">
        <f>SUM(L30:L31)</f>
        <v>5557</v>
      </c>
      <c r="M29" s="23">
        <f t="shared" si="1"/>
        <v>19.481682765845036</v>
      </c>
      <c r="N29" s="26">
        <f>SUM(N30:N31)</f>
        <v>5444</v>
      </c>
      <c r="O29" s="26">
        <f>SUM(O30:O31)</f>
        <v>860</v>
      </c>
      <c r="P29" s="26">
        <f>SUM(P30:P31)</f>
        <v>5715</v>
      </c>
      <c r="Q29" s="23">
        <f t="shared" si="2"/>
        <v>20.101481706068853</v>
      </c>
      <c r="R29" s="26">
        <f>SUM(R30:R31)</f>
        <v>5056</v>
      </c>
      <c r="S29" s="26">
        <f>SUM(S30:S31)</f>
        <v>824</v>
      </c>
      <c r="T29" s="26">
        <f>SUM(T30:T31)</f>
        <v>5304</v>
      </c>
      <c r="U29" s="23">
        <f t="shared" si="3"/>
        <v>18.72643308054061</v>
      </c>
      <c r="V29" s="26">
        <f>SUM(V30:V31)</f>
        <v>4940</v>
      </c>
      <c r="W29" s="26">
        <f>SUM(W30:W31)</f>
        <v>869</v>
      </c>
      <c r="X29" s="26">
        <f>SUM(X30:X31)</f>
        <v>5281</v>
      </c>
      <c r="Y29" s="23">
        <f t="shared" si="4"/>
        <v>18.71367824238129</v>
      </c>
      <c r="Z29" s="26">
        <f>SUM(Z30:Z31)</f>
        <v>4635</v>
      </c>
      <c r="AA29" s="26">
        <f>SUM(AA30:AA31)</f>
        <v>654</v>
      </c>
      <c r="AB29" s="26">
        <f>SUM(AB30:AB31)</f>
        <v>4870</v>
      </c>
    </row>
    <row r="30" spans="1:28" ht="12.75">
      <c r="A30" s="6" t="s">
        <v>21</v>
      </c>
      <c r="B30" s="22">
        <v>4370</v>
      </c>
      <c r="C30" s="22">
        <v>454</v>
      </c>
      <c r="D30" s="22">
        <v>4459</v>
      </c>
      <c r="E30" s="23">
        <f t="shared" si="5"/>
        <v>15.539763707768802</v>
      </c>
      <c r="F30" s="26">
        <v>4297</v>
      </c>
      <c r="G30" s="26">
        <v>450</v>
      </c>
      <c r="H30" s="26">
        <v>4395</v>
      </c>
      <c r="I30" s="23">
        <f t="shared" si="0"/>
        <v>15.353996073988444</v>
      </c>
      <c r="J30" s="26">
        <v>4153</v>
      </c>
      <c r="K30" s="26">
        <v>379</v>
      </c>
      <c r="L30" s="26">
        <v>4232</v>
      </c>
      <c r="M30" s="23">
        <f t="shared" si="1"/>
        <v>14.836509171325572</v>
      </c>
      <c r="N30" s="26">
        <v>4316</v>
      </c>
      <c r="O30" s="26">
        <v>324</v>
      </c>
      <c r="P30" s="26">
        <v>4376</v>
      </c>
      <c r="Q30" s="23">
        <f t="shared" si="2"/>
        <v>15.391790716667943</v>
      </c>
      <c r="R30" s="26">
        <v>3988</v>
      </c>
      <c r="S30" s="26">
        <v>267</v>
      </c>
      <c r="T30" s="26">
        <v>4032</v>
      </c>
      <c r="U30" s="23">
        <f t="shared" si="3"/>
        <v>14.235478540863449</v>
      </c>
      <c r="V30" s="26">
        <v>3836</v>
      </c>
      <c r="W30" s="26">
        <v>283</v>
      </c>
      <c r="X30" s="26">
        <v>3950</v>
      </c>
      <c r="Y30" s="23">
        <f t="shared" si="4"/>
        <v>13.997165131112686</v>
      </c>
      <c r="Z30" s="22">
        <v>3657</v>
      </c>
      <c r="AA30" s="22">
        <v>155</v>
      </c>
      <c r="AB30" s="22">
        <v>3703</v>
      </c>
    </row>
    <row r="31" spans="1:28" ht="12.75">
      <c r="A31" s="6" t="s">
        <v>2</v>
      </c>
      <c r="B31" s="22">
        <v>1320</v>
      </c>
      <c r="C31" s="22">
        <v>503</v>
      </c>
      <c r="D31" s="22">
        <v>1482</v>
      </c>
      <c r="E31" s="23">
        <f t="shared" si="5"/>
        <v>5.164819424739486</v>
      </c>
      <c r="F31" s="26">
        <v>1250</v>
      </c>
      <c r="G31" s="26">
        <v>539</v>
      </c>
      <c r="H31" s="26">
        <v>1412</v>
      </c>
      <c r="I31" s="23">
        <f t="shared" si="0"/>
        <v>4.932842424680701</v>
      </c>
      <c r="J31" s="26">
        <v>1141</v>
      </c>
      <c r="K31" s="26">
        <v>496</v>
      </c>
      <c r="L31" s="26">
        <v>1325</v>
      </c>
      <c r="M31" s="23">
        <f t="shared" si="1"/>
        <v>4.645173594519466</v>
      </c>
      <c r="N31" s="26">
        <v>1128</v>
      </c>
      <c r="O31" s="26">
        <v>536</v>
      </c>
      <c r="P31" s="26">
        <v>1339</v>
      </c>
      <c r="Q31" s="23">
        <f t="shared" si="2"/>
        <v>4.709690989400909</v>
      </c>
      <c r="R31" s="26">
        <v>1068</v>
      </c>
      <c r="S31" s="26">
        <v>557</v>
      </c>
      <c r="T31" s="26">
        <v>1272</v>
      </c>
      <c r="U31" s="23">
        <f t="shared" si="3"/>
        <v>4.490954539677159</v>
      </c>
      <c r="V31" s="26">
        <v>1104</v>
      </c>
      <c r="W31" s="26">
        <v>586</v>
      </c>
      <c r="X31" s="26">
        <v>1331</v>
      </c>
      <c r="Y31" s="23">
        <f t="shared" si="4"/>
        <v>4.716513111268604</v>
      </c>
      <c r="Z31" s="22">
        <v>978</v>
      </c>
      <c r="AA31" s="22">
        <v>499</v>
      </c>
      <c r="AB31" s="22">
        <v>1167</v>
      </c>
    </row>
    <row r="32" spans="1:28" ht="12.75">
      <c r="A32" s="5" t="s">
        <v>22</v>
      </c>
      <c r="B32" s="22">
        <v>1596</v>
      </c>
      <c r="C32" s="22">
        <v>1448</v>
      </c>
      <c r="D32" s="22">
        <v>1667</v>
      </c>
      <c r="E32" s="23">
        <f t="shared" si="5"/>
        <v>5.809550594494414</v>
      </c>
      <c r="F32" s="26">
        <f>SUM(F33:F34)</f>
        <v>1674</v>
      </c>
      <c r="G32" s="26">
        <f>SUM(G33:G34)</f>
        <v>2008</v>
      </c>
      <c r="H32" s="26">
        <f>SUM(H33:H34)</f>
        <v>1782</v>
      </c>
      <c r="I32" s="23">
        <f t="shared" si="0"/>
        <v>6.22544277675709</v>
      </c>
      <c r="J32" s="26">
        <f>SUM(J33:J34)</f>
        <v>1611</v>
      </c>
      <c r="K32" s="26">
        <f>SUM(K33:K34)</f>
        <v>1879</v>
      </c>
      <c r="L32" s="26">
        <f>SUM(L33:L34)</f>
        <v>1722</v>
      </c>
      <c r="M32" s="23">
        <f t="shared" si="1"/>
        <v>6.036972777179262</v>
      </c>
      <c r="N32" s="26">
        <f>SUM(N33:N34)</f>
        <v>1597</v>
      </c>
      <c r="O32" s="26">
        <f>SUM(O33:O34)</f>
        <v>2061</v>
      </c>
      <c r="P32" s="26">
        <f>SUM(P33:P34)</f>
        <v>1707</v>
      </c>
      <c r="Q32" s="23">
        <f t="shared" si="2"/>
        <v>6.004064614568597</v>
      </c>
      <c r="R32" s="26">
        <f>SUM(R33:R34)</f>
        <v>1614</v>
      </c>
      <c r="S32" s="26">
        <f>SUM(S33:S34)</f>
        <v>1305</v>
      </c>
      <c r="T32" s="26">
        <f>SUM(T33:T34)</f>
        <v>1673</v>
      </c>
      <c r="U32" s="23">
        <f t="shared" si="3"/>
        <v>5.906735019559661</v>
      </c>
      <c r="V32" s="26">
        <f>SUM(V33:V34)</f>
        <v>1633</v>
      </c>
      <c r="W32" s="26">
        <f>SUM(W33:W34)</f>
        <v>2404</v>
      </c>
      <c r="X32" s="26">
        <f>SUM(X33:X34)</f>
        <v>1737</v>
      </c>
      <c r="Y32" s="23">
        <f t="shared" si="4"/>
        <v>6.1552090715804395</v>
      </c>
      <c r="Z32" s="26">
        <f>SUM(Z33:Z34)</f>
        <v>1609</v>
      </c>
      <c r="AA32" s="26">
        <f>SUM(AA33:AA34)</f>
        <v>704</v>
      </c>
      <c r="AB32" s="26">
        <f>SUM(AB33:AB34)</f>
        <v>1673</v>
      </c>
    </row>
    <row r="33" spans="1:28" ht="12.75">
      <c r="A33" s="6" t="s">
        <v>23</v>
      </c>
      <c r="B33" s="22">
        <v>1551</v>
      </c>
      <c r="C33" s="22">
        <v>1365</v>
      </c>
      <c r="D33" s="22">
        <v>1612</v>
      </c>
      <c r="E33" s="23">
        <f t="shared" si="5"/>
        <v>5.617873760242948</v>
      </c>
      <c r="F33" s="26">
        <v>1607</v>
      </c>
      <c r="G33" s="26">
        <v>1979</v>
      </c>
      <c r="H33" s="26">
        <v>1706</v>
      </c>
      <c r="I33" s="23">
        <f t="shared" si="0"/>
        <v>5.959935677411669</v>
      </c>
      <c r="J33" s="26">
        <v>1562</v>
      </c>
      <c r="K33" s="26">
        <v>1794</v>
      </c>
      <c r="L33" s="26">
        <v>1660</v>
      </c>
      <c r="M33" s="23">
        <f t="shared" si="1"/>
        <v>5.819613710869671</v>
      </c>
      <c r="N33" s="26">
        <v>1549</v>
      </c>
      <c r="O33" s="26">
        <v>2048</v>
      </c>
      <c r="P33" s="26">
        <v>1649</v>
      </c>
      <c r="Q33" s="23">
        <f t="shared" si="2"/>
        <v>5.800060075819342</v>
      </c>
      <c r="R33" s="26">
        <v>1561</v>
      </c>
      <c r="S33" s="26">
        <v>1284</v>
      </c>
      <c r="T33" s="26">
        <v>1609</v>
      </c>
      <c r="U33" s="23">
        <f t="shared" si="3"/>
        <v>5.680775042720558</v>
      </c>
      <c r="V33" s="26">
        <v>1595</v>
      </c>
      <c r="W33" s="26">
        <v>2395</v>
      </c>
      <c r="X33" s="26">
        <v>1695</v>
      </c>
      <c r="Y33" s="23">
        <f t="shared" si="4"/>
        <v>6.006378454996456</v>
      </c>
      <c r="Z33" s="22">
        <v>1552</v>
      </c>
      <c r="AA33" s="22">
        <v>684</v>
      </c>
      <c r="AB33" s="22">
        <v>1608</v>
      </c>
    </row>
    <row r="34" spans="1:28" ht="12.75">
      <c r="A34" s="6" t="s">
        <v>2</v>
      </c>
      <c r="B34" s="22">
        <v>45</v>
      </c>
      <c r="C34" s="22">
        <v>83</v>
      </c>
      <c r="D34" s="22">
        <v>55</v>
      </c>
      <c r="E34" s="23">
        <f t="shared" si="5"/>
        <v>0.19167683425146537</v>
      </c>
      <c r="F34" s="26">
        <v>67</v>
      </c>
      <c r="G34" s="26">
        <v>29</v>
      </c>
      <c r="H34" s="26">
        <v>76</v>
      </c>
      <c r="I34" s="23">
        <f t="shared" si="0"/>
        <v>0.2655070993454202</v>
      </c>
      <c r="J34" s="26">
        <v>49</v>
      </c>
      <c r="K34" s="26">
        <v>85</v>
      </c>
      <c r="L34" s="26">
        <v>62</v>
      </c>
      <c r="M34" s="23">
        <f t="shared" si="1"/>
        <v>0.21735906630959012</v>
      </c>
      <c r="N34" s="26">
        <v>48</v>
      </c>
      <c r="O34" s="26">
        <v>13</v>
      </c>
      <c r="P34" s="26">
        <v>58</v>
      </c>
      <c r="Q34" s="23">
        <f t="shared" si="2"/>
        <v>0.20400453874925523</v>
      </c>
      <c r="R34" s="26">
        <v>53</v>
      </c>
      <c r="S34" s="26">
        <v>21</v>
      </c>
      <c r="T34" s="26">
        <v>64</v>
      </c>
      <c r="U34" s="23">
        <f t="shared" si="3"/>
        <v>0.22595997683910238</v>
      </c>
      <c r="V34" s="26">
        <v>38</v>
      </c>
      <c r="W34" s="26">
        <v>9</v>
      </c>
      <c r="X34" s="26">
        <v>42</v>
      </c>
      <c r="Y34" s="23">
        <f t="shared" si="4"/>
        <v>0.148830616583983</v>
      </c>
      <c r="Z34" s="22">
        <v>57</v>
      </c>
      <c r="AA34" s="22">
        <v>20</v>
      </c>
      <c r="AB34" s="22">
        <v>65</v>
      </c>
    </row>
    <row r="35" spans="1:28" ht="12.75">
      <c r="A35" s="5" t="s">
        <v>7</v>
      </c>
      <c r="B35" s="22">
        <v>896</v>
      </c>
      <c r="C35" s="22">
        <v>217</v>
      </c>
      <c r="D35" s="22">
        <v>994</v>
      </c>
      <c r="E35" s="23">
        <f t="shared" si="5"/>
        <v>3.464123149926483</v>
      </c>
      <c r="F35" s="26">
        <v>824</v>
      </c>
      <c r="G35" s="26">
        <v>276</v>
      </c>
      <c r="H35" s="26">
        <v>937</v>
      </c>
      <c r="I35" s="23">
        <f t="shared" si="0"/>
        <v>3.2734230537718254</v>
      </c>
      <c r="J35" s="26">
        <v>758</v>
      </c>
      <c r="K35" s="26">
        <v>272</v>
      </c>
      <c r="L35" s="26">
        <v>881</v>
      </c>
      <c r="M35" s="23">
        <f t="shared" si="1"/>
        <v>3.088602216431434</v>
      </c>
      <c r="N35" s="26">
        <v>781</v>
      </c>
      <c r="O35" s="26">
        <v>281</v>
      </c>
      <c r="P35" s="26">
        <v>908</v>
      </c>
      <c r="Q35" s="23">
        <f t="shared" si="2"/>
        <v>3.1937262273159264</v>
      </c>
      <c r="R35" s="26">
        <v>627</v>
      </c>
      <c r="S35" s="26">
        <v>208</v>
      </c>
      <c r="T35" s="26">
        <v>735</v>
      </c>
      <c r="U35" s="23">
        <f t="shared" si="3"/>
        <v>2.595009109011566</v>
      </c>
      <c r="V35" s="26">
        <v>533</v>
      </c>
      <c r="W35" s="26">
        <v>193</v>
      </c>
      <c r="X35" s="26">
        <v>638</v>
      </c>
      <c r="Y35" s="23">
        <f t="shared" si="4"/>
        <v>2.2608079376328845</v>
      </c>
      <c r="Z35" s="22">
        <v>632</v>
      </c>
      <c r="AA35" s="22">
        <v>239</v>
      </c>
      <c r="AB35" s="22">
        <v>746</v>
      </c>
    </row>
    <row r="36" spans="1:28" ht="12.75">
      <c r="A36" s="1" t="s">
        <v>41</v>
      </c>
      <c r="B36" s="22"/>
      <c r="C36" s="22"/>
      <c r="D36" s="22"/>
      <c r="E36" s="23"/>
      <c r="F36" s="26"/>
      <c r="G36" s="26"/>
      <c r="H36" s="26"/>
      <c r="I36" s="23"/>
      <c r="J36" s="26"/>
      <c r="K36" s="26"/>
      <c r="L36" s="26"/>
      <c r="M36" s="23"/>
      <c r="N36" s="26"/>
      <c r="O36" s="26"/>
      <c r="P36" s="26"/>
      <c r="Q36" s="23"/>
      <c r="R36" s="26"/>
      <c r="S36" s="26"/>
      <c r="T36" s="26"/>
      <c r="U36" s="23"/>
      <c r="V36" s="26"/>
      <c r="W36" s="26"/>
      <c r="X36" s="26"/>
      <c r="Y36" s="23"/>
      <c r="Z36" s="22"/>
      <c r="AA36" s="22"/>
      <c r="AB36" s="22"/>
    </row>
    <row r="37" spans="1:28" ht="12.75">
      <c r="A37" s="5" t="s">
        <v>24</v>
      </c>
      <c r="B37" s="22">
        <v>219</v>
      </c>
      <c r="C37" s="22">
        <v>77</v>
      </c>
      <c r="D37" s="22">
        <v>234</v>
      </c>
      <c r="E37" s="23">
        <f t="shared" si="5"/>
        <v>0.8154978039062345</v>
      </c>
      <c r="F37" s="26">
        <v>160</v>
      </c>
      <c r="G37" s="26">
        <v>230</v>
      </c>
      <c r="H37" s="26">
        <v>180</v>
      </c>
      <c r="I37" s="23">
        <f t="shared" si="0"/>
        <v>0.6288326037128372</v>
      </c>
      <c r="J37" s="26">
        <v>218</v>
      </c>
      <c r="K37" s="26">
        <v>89</v>
      </c>
      <c r="L37" s="26">
        <v>248</v>
      </c>
      <c r="M37" s="23">
        <f t="shared" si="1"/>
        <v>0.8694362652383605</v>
      </c>
      <c r="N37" s="26">
        <v>190</v>
      </c>
      <c r="O37" s="26">
        <v>383</v>
      </c>
      <c r="P37" s="26">
        <v>580</v>
      </c>
      <c r="Q37" s="23">
        <f t="shared" si="2"/>
        <v>2.040045387492552</v>
      </c>
      <c r="R37" s="26">
        <v>227</v>
      </c>
      <c r="S37" s="26">
        <v>97</v>
      </c>
      <c r="T37" s="26">
        <v>269</v>
      </c>
      <c r="U37" s="23">
        <f t="shared" si="3"/>
        <v>0.9497380276518522</v>
      </c>
      <c r="V37" s="26">
        <v>168</v>
      </c>
      <c r="W37" s="26">
        <v>963</v>
      </c>
      <c r="X37" s="26">
        <v>310</v>
      </c>
      <c r="Y37" s="23">
        <f t="shared" si="4"/>
        <v>1.0985116938341601</v>
      </c>
      <c r="Z37" s="22">
        <v>188</v>
      </c>
      <c r="AA37" s="22">
        <v>94</v>
      </c>
      <c r="AB37" s="22">
        <v>227</v>
      </c>
    </row>
    <row r="38" spans="1:28" ht="12.75">
      <c r="A38" s="5" t="s">
        <v>25</v>
      </c>
      <c r="B38" s="22">
        <v>1282</v>
      </c>
      <c r="C38" s="22">
        <v>1744</v>
      </c>
      <c r="D38" s="22">
        <v>1750</v>
      </c>
      <c r="E38" s="23">
        <f t="shared" si="5"/>
        <v>6.098808362546626</v>
      </c>
      <c r="F38" s="26">
        <v>1364</v>
      </c>
      <c r="G38" s="26">
        <v>2233</v>
      </c>
      <c r="H38" s="26">
        <v>1814</v>
      </c>
      <c r="I38" s="23">
        <f t="shared" si="0"/>
        <v>6.337235239639371</v>
      </c>
      <c r="J38" s="26">
        <v>1196</v>
      </c>
      <c r="K38" s="26">
        <v>1675</v>
      </c>
      <c r="L38" s="26">
        <v>1630</v>
      </c>
      <c r="M38" s="23">
        <f t="shared" si="1"/>
        <v>5.714439969106966</v>
      </c>
      <c r="N38" s="26">
        <v>1371</v>
      </c>
      <c r="O38" s="26">
        <v>2570</v>
      </c>
      <c r="P38" s="26">
        <v>2202</v>
      </c>
      <c r="Q38" s="23">
        <f t="shared" si="2"/>
        <v>7.745137833204482</v>
      </c>
      <c r="R38" s="26">
        <v>1367</v>
      </c>
      <c r="S38" s="26">
        <v>2358</v>
      </c>
      <c r="T38" s="26">
        <v>2170</v>
      </c>
      <c r="U38" s="23">
        <f t="shared" si="3"/>
        <v>7.661455464700815</v>
      </c>
      <c r="V38" s="26">
        <v>1386</v>
      </c>
      <c r="W38" s="26">
        <v>2613</v>
      </c>
      <c r="X38" s="26">
        <v>2293</v>
      </c>
      <c r="Y38" s="23">
        <f t="shared" si="4"/>
        <v>8.125442948263643</v>
      </c>
      <c r="Z38" s="22">
        <v>1300</v>
      </c>
      <c r="AA38" s="22">
        <v>1884</v>
      </c>
      <c r="AB38" s="22">
        <v>2015</v>
      </c>
    </row>
    <row r="39" spans="1:28" ht="12.75">
      <c r="A39" s="5" t="s">
        <v>26</v>
      </c>
      <c r="B39" s="22">
        <v>553</v>
      </c>
      <c r="C39" s="22">
        <v>110</v>
      </c>
      <c r="D39" s="22">
        <v>617</v>
      </c>
      <c r="E39" s="23">
        <f t="shared" si="5"/>
        <v>2.1502655769664387</v>
      </c>
      <c r="F39" s="26">
        <v>455</v>
      </c>
      <c r="G39" s="26">
        <v>86</v>
      </c>
      <c r="H39" s="26">
        <v>507</v>
      </c>
      <c r="I39" s="23">
        <f t="shared" si="0"/>
        <v>1.7712118337911584</v>
      </c>
      <c r="J39" s="26">
        <v>480</v>
      </c>
      <c r="K39" s="26">
        <v>88</v>
      </c>
      <c r="L39" s="26">
        <v>536</v>
      </c>
      <c r="M39" s="23">
        <f t="shared" si="1"/>
        <v>1.8791041861603275</v>
      </c>
      <c r="N39" s="26">
        <v>427</v>
      </c>
      <c r="O39" s="26">
        <v>81</v>
      </c>
      <c r="P39" s="26">
        <v>471</v>
      </c>
      <c r="Q39" s="23">
        <f t="shared" si="2"/>
        <v>1.6566575474292964</v>
      </c>
      <c r="R39" s="26">
        <v>396</v>
      </c>
      <c r="S39" s="26">
        <v>90</v>
      </c>
      <c r="T39" s="26">
        <v>448</v>
      </c>
      <c r="U39" s="23">
        <f t="shared" si="3"/>
        <v>1.5817198378737167</v>
      </c>
      <c r="V39" s="26">
        <v>380</v>
      </c>
      <c r="W39" s="26">
        <v>83</v>
      </c>
      <c r="X39" s="26">
        <v>426</v>
      </c>
      <c r="Y39" s="23">
        <f t="shared" si="4"/>
        <v>1.5095676824946846</v>
      </c>
      <c r="Z39" s="22">
        <v>389</v>
      </c>
      <c r="AA39" s="22">
        <v>126</v>
      </c>
      <c r="AB39" s="22">
        <v>440</v>
      </c>
    </row>
    <row r="40" spans="1:28" ht="12.75">
      <c r="A40" s="5" t="s">
        <v>8</v>
      </c>
      <c r="B40" s="22">
        <v>949</v>
      </c>
      <c r="C40" s="22">
        <v>769</v>
      </c>
      <c r="D40" s="22">
        <v>1101</v>
      </c>
      <c r="E40" s="23">
        <f t="shared" si="5"/>
        <v>3.837021718379334</v>
      </c>
      <c r="F40" s="26">
        <v>1179</v>
      </c>
      <c r="G40" s="26">
        <v>201</v>
      </c>
      <c r="H40" s="26">
        <v>1198</v>
      </c>
      <c r="I40" s="23">
        <f t="shared" si="0"/>
        <v>4.18523032915544</v>
      </c>
      <c r="J40" s="26">
        <v>1207</v>
      </c>
      <c r="K40" s="26">
        <v>223</v>
      </c>
      <c r="L40" s="26">
        <v>1240</v>
      </c>
      <c r="M40" s="23">
        <f t="shared" si="1"/>
        <v>4.347181326191802</v>
      </c>
      <c r="N40" s="26">
        <v>1105</v>
      </c>
      <c r="O40" s="26">
        <v>129</v>
      </c>
      <c r="P40" s="26">
        <v>1176</v>
      </c>
      <c r="Q40" s="23">
        <f t="shared" si="2"/>
        <v>4.1363678891228295</v>
      </c>
      <c r="R40" s="26">
        <v>1124</v>
      </c>
      <c r="S40" s="26">
        <v>106</v>
      </c>
      <c r="T40" s="26">
        <v>1144</v>
      </c>
      <c r="U40" s="23">
        <f t="shared" si="3"/>
        <v>4.039034585998954</v>
      </c>
      <c r="V40" s="26">
        <v>1200</v>
      </c>
      <c r="W40" s="26">
        <v>132</v>
      </c>
      <c r="X40" s="26">
        <v>1263</v>
      </c>
      <c r="Y40" s="23">
        <f t="shared" si="4"/>
        <v>4.475549255846917</v>
      </c>
      <c r="Z40" s="22">
        <v>1055</v>
      </c>
      <c r="AA40" s="22">
        <v>94</v>
      </c>
      <c r="AB40" s="22">
        <v>1078</v>
      </c>
    </row>
    <row r="41" spans="1:28" ht="12.75">
      <c r="A41" s="5" t="s">
        <v>27</v>
      </c>
      <c r="B41" s="22">
        <v>716</v>
      </c>
      <c r="C41" s="22">
        <v>240</v>
      </c>
      <c r="D41" s="22">
        <v>798</v>
      </c>
      <c r="E41" s="23">
        <f t="shared" si="5"/>
        <v>2.7810566133212613</v>
      </c>
      <c r="F41" s="26">
        <v>808</v>
      </c>
      <c r="G41" s="26">
        <v>276</v>
      </c>
      <c r="H41" s="26">
        <v>903</v>
      </c>
      <c r="I41" s="23">
        <f t="shared" si="0"/>
        <v>3.1546435619594004</v>
      </c>
      <c r="J41" s="26">
        <v>764</v>
      </c>
      <c r="K41" s="26">
        <v>277</v>
      </c>
      <c r="L41" s="26">
        <v>871</v>
      </c>
      <c r="M41" s="23">
        <f t="shared" si="1"/>
        <v>3.053544302510532</v>
      </c>
      <c r="N41" s="26">
        <v>701</v>
      </c>
      <c r="O41" s="26">
        <v>327</v>
      </c>
      <c r="P41" s="26">
        <v>831</v>
      </c>
      <c r="Q41" s="23">
        <f t="shared" si="2"/>
        <v>2.9228926155281223</v>
      </c>
      <c r="R41" s="26">
        <v>611</v>
      </c>
      <c r="S41" s="26">
        <v>166</v>
      </c>
      <c r="T41" s="26">
        <v>681</v>
      </c>
      <c r="U41" s="23">
        <f t="shared" si="3"/>
        <v>2.4043553785535736</v>
      </c>
      <c r="V41" s="26">
        <v>667</v>
      </c>
      <c r="W41" s="26">
        <v>194</v>
      </c>
      <c r="X41" s="26">
        <v>759</v>
      </c>
      <c r="Y41" s="23">
        <f t="shared" si="4"/>
        <v>2.689581856839121</v>
      </c>
      <c r="Z41" s="22">
        <v>608</v>
      </c>
      <c r="AA41" s="22">
        <v>146</v>
      </c>
      <c r="AB41" s="22">
        <v>679</v>
      </c>
    </row>
    <row r="42" spans="1:28" ht="12.75">
      <c r="A42" s="1" t="s">
        <v>42</v>
      </c>
      <c r="B42" s="22"/>
      <c r="C42" s="22"/>
      <c r="D42" s="22"/>
      <c r="E42" s="23"/>
      <c r="F42" s="26"/>
      <c r="G42" s="26"/>
      <c r="H42" s="26"/>
      <c r="I42" s="23"/>
      <c r="J42" s="26"/>
      <c r="K42" s="26"/>
      <c r="L42" s="26"/>
      <c r="M42" s="23"/>
      <c r="N42" s="26"/>
      <c r="O42" s="26"/>
      <c r="P42" s="26"/>
      <c r="Q42" s="23"/>
      <c r="R42" s="26"/>
      <c r="S42" s="26"/>
      <c r="T42" s="26"/>
      <c r="U42" s="23"/>
      <c r="V42" s="26"/>
      <c r="W42" s="26"/>
      <c r="X42" s="26"/>
      <c r="Y42" s="23"/>
      <c r="Z42" s="22"/>
      <c r="AA42" s="22"/>
      <c r="AB42" s="22"/>
    </row>
    <row r="43" spans="1:28" ht="12.75">
      <c r="A43" s="5" t="s">
        <v>28</v>
      </c>
      <c r="B43" s="22">
        <v>2448</v>
      </c>
      <c r="C43" s="22">
        <v>655</v>
      </c>
      <c r="D43" s="22">
        <v>2582</v>
      </c>
      <c r="E43" s="23">
        <f t="shared" si="5"/>
        <v>8.998356109768793</v>
      </c>
      <c r="F43" s="26">
        <v>2410</v>
      </c>
      <c r="G43" s="26">
        <v>436</v>
      </c>
      <c r="H43" s="26">
        <v>2580</v>
      </c>
      <c r="I43" s="23">
        <f t="shared" si="0"/>
        <v>9.013267319884001</v>
      </c>
      <c r="J43" s="26">
        <v>2319</v>
      </c>
      <c r="K43" s="26">
        <v>401</v>
      </c>
      <c r="L43" s="26">
        <v>2448</v>
      </c>
      <c r="M43" s="23">
        <f t="shared" si="1"/>
        <v>8.58217732783672</v>
      </c>
      <c r="N43" s="26">
        <v>2348</v>
      </c>
      <c r="O43" s="26">
        <v>534</v>
      </c>
      <c r="P43" s="26">
        <v>2493</v>
      </c>
      <c r="Q43" s="23">
        <f t="shared" si="2"/>
        <v>8.768677846584366</v>
      </c>
      <c r="R43" s="26">
        <v>2187</v>
      </c>
      <c r="S43" s="26">
        <v>459</v>
      </c>
      <c r="T43" s="26">
        <v>2329</v>
      </c>
      <c r="U43" s="23">
        <f t="shared" si="3"/>
        <v>8.22282478216046</v>
      </c>
      <c r="V43" s="26">
        <v>2247</v>
      </c>
      <c r="W43" s="26">
        <v>888</v>
      </c>
      <c r="X43" s="26">
        <v>2481</v>
      </c>
      <c r="Y43" s="23">
        <f t="shared" si="4"/>
        <v>8.791637136782423</v>
      </c>
      <c r="Z43" s="22">
        <v>2221</v>
      </c>
      <c r="AA43" s="22">
        <v>252</v>
      </c>
      <c r="AB43" s="22">
        <v>2346</v>
      </c>
    </row>
    <row r="44" spans="1:28" ht="12.75">
      <c r="A44" s="5" t="s">
        <v>50</v>
      </c>
      <c r="B44" s="22">
        <v>2006</v>
      </c>
      <c r="C44" s="22">
        <v>4850</v>
      </c>
      <c r="D44" s="22">
        <v>2391</v>
      </c>
      <c r="E44" s="23">
        <f>(D44/2869413)*10000</f>
        <v>8.332714739913703</v>
      </c>
      <c r="F44" s="26">
        <v>1792</v>
      </c>
      <c r="G44" s="26">
        <v>3535</v>
      </c>
      <c r="H44" s="26">
        <v>2057</v>
      </c>
      <c r="I44" s="23">
        <f t="shared" si="0"/>
        <v>7.1861592546517015</v>
      </c>
      <c r="J44" s="26">
        <v>1712</v>
      </c>
      <c r="K44" s="26">
        <v>3747</v>
      </c>
      <c r="L44" s="26">
        <v>1978</v>
      </c>
      <c r="M44" s="23">
        <f t="shared" si="1"/>
        <v>6.934455373554344</v>
      </c>
      <c r="N44" s="26">
        <v>1804</v>
      </c>
      <c r="O44" s="26">
        <v>4465</v>
      </c>
      <c r="P44" s="26">
        <v>2160</v>
      </c>
      <c r="Q44" s="23">
        <f t="shared" si="2"/>
        <v>7.597410408592953</v>
      </c>
      <c r="R44" s="26">
        <v>1717</v>
      </c>
      <c r="S44" s="26">
        <v>3850</v>
      </c>
      <c r="T44" s="26">
        <v>1924</v>
      </c>
      <c r="U44" s="23">
        <f t="shared" si="3"/>
        <v>6.792921803725515</v>
      </c>
      <c r="V44" s="26">
        <v>1660</v>
      </c>
      <c r="W44" s="26">
        <v>2947</v>
      </c>
      <c r="X44" s="26">
        <v>1933</v>
      </c>
      <c r="Y44" s="23">
        <f t="shared" si="4"/>
        <v>6.849751948972361</v>
      </c>
      <c r="Z44" s="22">
        <v>1466</v>
      </c>
      <c r="AA44" s="22">
        <v>1095</v>
      </c>
      <c r="AB44" s="22">
        <v>1611</v>
      </c>
    </row>
    <row r="45" spans="1:28" ht="12.75">
      <c r="A45" s="5" t="s">
        <v>29</v>
      </c>
      <c r="B45" s="22">
        <v>731</v>
      </c>
      <c r="C45" s="22">
        <v>131</v>
      </c>
      <c r="D45" s="22">
        <v>788</v>
      </c>
      <c r="E45" s="23">
        <f t="shared" si="5"/>
        <v>2.7462062798209947</v>
      </c>
      <c r="F45" s="26">
        <v>713</v>
      </c>
      <c r="G45" s="26">
        <v>167</v>
      </c>
      <c r="H45" s="26">
        <v>789</v>
      </c>
      <c r="I45" s="23">
        <f t="shared" si="0"/>
        <v>2.7563829129412705</v>
      </c>
      <c r="J45" s="26">
        <v>665</v>
      </c>
      <c r="K45" s="26">
        <v>154</v>
      </c>
      <c r="L45" s="26">
        <v>733</v>
      </c>
      <c r="M45" s="23">
        <f t="shared" si="1"/>
        <v>2.5697450904020895</v>
      </c>
      <c r="N45" s="26">
        <v>691</v>
      </c>
      <c r="O45" s="26">
        <v>165</v>
      </c>
      <c r="P45" s="26">
        <v>766</v>
      </c>
      <c r="Q45" s="23">
        <f t="shared" si="2"/>
        <v>2.694266839343612</v>
      </c>
      <c r="R45" s="26">
        <v>611</v>
      </c>
      <c r="S45" s="26">
        <v>182</v>
      </c>
      <c r="T45" s="26">
        <v>705</v>
      </c>
      <c r="U45" s="23">
        <f t="shared" si="3"/>
        <v>2.4890903698682374</v>
      </c>
      <c r="V45" s="26">
        <v>609</v>
      </c>
      <c r="W45" s="26">
        <v>211</v>
      </c>
      <c r="X45" s="26">
        <v>699</v>
      </c>
      <c r="Y45" s="23">
        <f t="shared" si="4"/>
        <v>2.476966690290574</v>
      </c>
      <c r="Z45" s="22">
        <v>632</v>
      </c>
      <c r="AA45" s="22">
        <v>147</v>
      </c>
      <c r="AB45" s="22">
        <v>708</v>
      </c>
    </row>
    <row r="46" spans="1:28" ht="12.75">
      <c r="A46" s="1" t="s">
        <v>43</v>
      </c>
      <c r="B46" s="22"/>
      <c r="C46" s="22"/>
      <c r="D46" s="22"/>
      <c r="E46" s="23"/>
      <c r="F46" s="26"/>
      <c r="G46" s="26"/>
      <c r="H46" s="26"/>
      <c r="I46" s="23"/>
      <c r="J46" s="26"/>
      <c r="K46" s="26"/>
      <c r="L46" s="26"/>
      <c r="M46" s="23"/>
      <c r="N46" s="26"/>
      <c r="O46" s="26"/>
      <c r="P46" s="26"/>
      <c r="Q46" s="23"/>
      <c r="R46" s="26"/>
      <c r="S46" s="26"/>
      <c r="T46" s="26"/>
      <c r="U46" s="23"/>
      <c r="V46" s="26"/>
      <c r="W46" s="26"/>
      <c r="X46" s="26"/>
      <c r="Y46" s="23"/>
      <c r="Z46" s="22"/>
      <c r="AA46" s="22"/>
      <c r="AB46" s="22"/>
    </row>
    <row r="47" spans="1:28" ht="12.75">
      <c r="A47" s="5" t="s">
        <v>30</v>
      </c>
      <c r="B47" s="22">
        <v>1370</v>
      </c>
      <c r="C47" s="22">
        <v>551</v>
      </c>
      <c r="D47" s="22">
        <v>1386</v>
      </c>
      <c r="E47" s="23">
        <f t="shared" si="5"/>
        <v>4.830256223136928</v>
      </c>
      <c r="F47" s="26">
        <v>1277</v>
      </c>
      <c r="G47" s="26">
        <v>264</v>
      </c>
      <c r="H47" s="26">
        <v>1373</v>
      </c>
      <c r="I47" s="23">
        <f t="shared" si="0"/>
        <v>4.79659536054292</v>
      </c>
      <c r="J47" s="26">
        <v>1271</v>
      </c>
      <c r="K47" s="26">
        <v>294</v>
      </c>
      <c r="L47" s="26">
        <v>1321</v>
      </c>
      <c r="M47" s="23">
        <f t="shared" si="1"/>
        <v>4.631150428951106</v>
      </c>
      <c r="N47" s="26">
        <v>1237</v>
      </c>
      <c r="O47" s="26">
        <v>370</v>
      </c>
      <c r="P47" s="26">
        <v>1270</v>
      </c>
      <c r="Q47" s="23">
        <f t="shared" si="2"/>
        <v>4.466995934681967</v>
      </c>
      <c r="R47" s="26">
        <v>1186</v>
      </c>
      <c r="S47" s="26">
        <v>349</v>
      </c>
      <c r="T47" s="26">
        <v>1217</v>
      </c>
      <c r="U47" s="23">
        <f t="shared" si="3"/>
        <v>4.296770184581056</v>
      </c>
      <c r="V47" s="26">
        <v>1252</v>
      </c>
      <c r="W47" s="26">
        <v>268</v>
      </c>
      <c r="X47" s="26">
        <v>1372</v>
      </c>
      <c r="Y47" s="23">
        <f t="shared" si="4"/>
        <v>4.861800141743444</v>
      </c>
      <c r="Z47" s="22">
        <v>998</v>
      </c>
      <c r="AA47" s="22">
        <v>99</v>
      </c>
      <c r="AB47" s="22">
        <v>1035</v>
      </c>
    </row>
    <row r="48" spans="1:28" ht="12.75">
      <c r="A48" s="5" t="s">
        <v>31</v>
      </c>
      <c r="B48" s="22">
        <v>891</v>
      </c>
      <c r="C48" s="22">
        <v>48</v>
      </c>
      <c r="D48" s="22">
        <v>912</v>
      </c>
      <c r="E48" s="23">
        <f t="shared" si="5"/>
        <v>3.1783504152242985</v>
      </c>
      <c r="F48" s="26">
        <v>877</v>
      </c>
      <c r="G48" s="26">
        <v>45</v>
      </c>
      <c r="H48" s="26">
        <v>901</v>
      </c>
      <c r="I48" s="23">
        <f t="shared" si="0"/>
        <v>3.147656533029258</v>
      </c>
      <c r="J48" s="26">
        <v>754</v>
      </c>
      <c r="K48" s="26">
        <v>42</v>
      </c>
      <c r="L48" s="26">
        <v>775</v>
      </c>
      <c r="M48" s="23">
        <f t="shared" si="1"/>
        <v>2.7169883288698764</v>
      </c>
      <c r="N48" s="26">
        <v>1119</v>
      </c>
      <c r="O48" s="26">
        <v>144</v>
      </c>
      <c r="P48" s="26">
        <v>1161</v>
      </c>
      <c r="Q48" s="23">
        <f t="shared" si="2"/>
        <v>4.083608094618712</v>
      </c>
      <c r="R48" s="26">
        <v>1107</v>
      </c>
      <c r="S48" s="26">
        <v>203</v>
      </c>
      <c r="T48" s="26">
        <v>1150</v>
      </c>
      <c r="U48" s="23">
        <f t="shared" si="3"/>
        <v>4.0602183338276205</v>
      </c>
      <c r="V48" s="26">
        <v>1166</v>
      </c>
      <c r="W48" s="26">
        <v>182</v>
      </c>
      <c r="X48" s="26">
        <v>1237</v>
      </c>
      <c r="Y48" s="23">
        <f t="shared" si="4"/>
        <v>4.383416017009213</v>
      </c>
      <c r="Z48" s="22">
        <v>793</v>
      </c>
      <c r="AA48" s="22">
        <v>23</v>
      </c>
      <c r="AB48" s="22">
        <v>809</v>
      </c>
    </row>
    <row r="49" spans="1:28" ht="12.75">
      <c r="A49" s="5" t="s">
        <v>32</v>
      </c>
      <c r="B49" s="22">
        <v>76</v>
      </c>
      <c r="C49" s="22">
        <v>14</v>
      </c>
      <c r="D49" s="22">
        <v>89</v>
      </c>
      <c r="E49" s="23">
        <f t="shared" si="5"/>
        <v>0.31016796815237124</v>
      </c>
      <c r="F49" s="26">
        <v>80</v>
      </c>
      <c r="G49" s="26">
        <v>3</v>
      </c>
      <c r="H49" s="26">
        <v>82</v>
      </c>
      <c r="I49" s="23">
        <f t="shared" si="0"/>
        <v>0.2864681861358481</v>
      </c>
      <c r="J49" s="26">
        <v>58</v>
      </c>
      <c r="K49" s="26">
        <v>3</v>
      </c>
      <c r="L49" s="26">
        <v>60</v>
      </c>
      <c r="M49" s="23">
        <f t="shared" si="1"/>
        <v>0.2103474835254098</v>
      </c>
      <c r="N49" s="26">
        <v>65</v>
      </c>
      <c r="O49" s="26">
        <v>4</v>
      </c>
      <c r="P49" s="26">
        <v>67</v>
      </c>
      <c r="Q49" s="23">
        <f t="shared" si="2"/>
        <v>0.23566041545172584</v>
      </c>
      <c r="R49" s="26">
        <v>64</v>
      </c>
      <c r="S49" s="26">
        <v>5</v>
      </c>
      <c r="T49" s="26">
        <v>67</v>
      </c>
      <c r="U49" s="23">
        <f t="shared" si="3"/>
        <v>0.2365518507534353</v>
      </c>
      <c r="V49" s="26">
        <v>90</v>
      </c>
      <c r="W49" s="26">
        <v>2</v>
      </c>
      <c r="X49" s="26">
        <v>90</v>
      </c>
      <c r="Y49" s="23">
        <f t="shared" si="4"/>
        <v>0.31892274982282065</v>
      </c>
      <c r="Z49" s="22">
        <v>51</v>
      </c>
      <c r="AA49" s="22">
        <v>4</v>
      </c>
      <c r="AB49" s="22">
        <v>54</v>
      </c>
    </row>
    <row r="50" spans="1:28" ht="12.75">
      <c r="A50" s="5" t="s">
        <v>9</v>
      </c>
      <c r="B50" s="22">
        <v>498</v>
      </c>
      <c r="C50" s="22">
        <v>436</v>
      </c>
      <c r="D50" s="22">
        <v>744</v>
      </c>
      <c r="E50" s="23">
        <f t="shared" si="5"/>
        <v>2.5928648124198226</v>
      </c>
      <c r="F50" s="26">
        <v>494</v>
      </c>
      <c r="G50" s="26">
        <v>459</v>
      </c>
      <c r="H50" s="26">
        <v>784</v>
      </c>
      <c r="I50" s="23">
        <f t="shared" si="0"/>
        <v>2.7389153406159137</v>
      </c>
      <c r="J50" s="26">
        <v>494</v>
      </c>
      <c r="K50" s="26">
        <v>394</v>
      </c>
      <c r="L50" s="26">
        <v>755</v>
      </c>
      <c r="M50" s="23">
        <f t="shared" si="1"/>
        <v>2.6468725010280734</v>
      </c>
      <c r="N50" s="26">
        <v>454</v>
      </c>
      <c r="O50" s="26">
        <v>334</v>
      </c>
      <c r="P50" s="26">
        <v>665</v>
      </c>
      <c r="Q50" s="23">
        <f t="shared" si="2"/>
        <v>2.3390175563492193</v>
      </c>
      <c r="R50" s="26">
        <v>460</v>
      </c>
      <c r="S50" s="26">
        <v>375</v>
      </c>
      <c r="T50" s="26">
        <v>693</v>
      </c>
      <c r="U50" s="23">
        <f t="shared" si="3"/>
        <v>2.4467228742109053</v>
      </c>
      <c r="V50" s="26">
        <v>449</v>
      </c>
      <c r="W50" s="26">
        <v>319</v>
      </c>
      <c r="X50" s="26">
        <v>647</v>
      </c>
      <c r="Y50" s="23">
        <f t="shared" si="4"/>
        <v>2.2927002126151663</v>
      </c>
      <c r="Z50" s="22">
        <v>449</v>
      </c>
      <c r="AA50" s="22">
        <v>333</v>
      </c>
      <c r="AB50" s="22">
        <v>658</v>
      </c>
    </row>
    <row r="51" spans="1:28" ht="12.75">
      <c r="A51" s="1" t="s">
        <v>33</v>
      </c>
      <c r="B51" s="22" t="s">
        <v>3</v>
      </c>
      <c r="C51" s="22" t="s">
        <v>3</v>
      </c>
      <c r="D51" s="22" t="s">
        <v>3</v>
      </c>
      <c r="E51" s="31" t="s">
        <v>3</v>
      </c>
      <c r="F51" s="27" t="s">
        <v>3</v>
      </c>
      <c r="G51" s="27" t="s">
        <v>3</v>
      </c>
      <c r="H51" s="27" t="s">
        <v>3</v>
      </c>
      <c r="I51" s="31" t="s">
        <v>3</v>
      </c>
      <c r="J51" s="27" t="s">
        <v>3</v>
      </c>
      <c r="K51" s="27" t="s">
        <v>3</v>
      </c>
      <c r="L51" s="27" t="s">
        <v>3</v>
      </c>
      <c r="M51" s="31" t="s">
        <v>3</v>
      </c>
      <c r="N51" s="27" t="s">
        <v>3</v>
      </c>
      <c r="O51" s="27" t="s">
        <v>3</v>
      </c>
      <c r="P51" s="27" t="s">
        <v>3</v>
      </c>
      <c r="Q51" s="31" t="s">
        <v>3</v>
      </c>
      <c r="R51" s="27" t="s">
        <v>3</v>
      </c>
      <c r="S51" s="27" t="s">
        <v>3</v>
      </c>
      <c r="T51" s="27" t="s">
        <v>3</v>
      </c>
      <c r="U51" s="31" t="s">
        <v>3</v>
      </c>
      <c r="V51" s="27" t="s">
        <v>3</v>
      </c>
      <c r="W51" s="27" t="s">
        <v>3</v>
      </c>
      <c r="X51" s="27" t="s">
        <v>3</v>
      </c>
      <c r="Y51" s="31" t="s">
        <v>3</v>
      </c>
      <c r="Z51" s="27" t="s">
        <v>3</v>
      </c>
      <c r="AA51" s="27" t="s">
        <v>3</v>
      </c>
      <c r="AB51" s="27" t="s">
        <v>3</v>
      </c>
    </row>
    <row r="52" spans="1:28" ht="12.75">
      <c r="A52" s="1" t="s">
        <v>34</v>
      </c>
      <c r="B52" s="22">
        <v>1256</v>
      </c>
      <c r="C52" s="22">
        <v>2042</v>
      </c>
      <c r="D52" s="22">
        <v>1695</v>
      </c>
      <c r="E52" s="23">
        <f t="shared" si="5"/>
        <v>5.907131528295159</v>
      </c>
      <c r="F52" s="26">
        <v>1398</v>
      </c>
      <c r="G52" s="26">
        <v>1558</v>
      </c>
      <c r="H52" s="26">
        <v>1788</v>
      </c>
      <c r="I52" s="23">
        <f t="shared" si="0"/>
        <v>6.246403863547517</v>
      </c>
      <c r="J52" s="26">
        <v>1736</v>
      </c>
      <c r="K52" s="26">
        <v>2000</v>
      </c>
      <c r="L52" s="26">
        <v>2185</v>
      </c>
      <c r="M52" s="23">
        <f t="shared" si="1"/>
        <v>7.660154191717007</v>
      </c>
      <c r="N52" s="26">
        <v>1409</v>
      </c>
      <c r="O52" s="26">
        <v>966</v>
      </c>
      <c r="P52" s="26">
        <v>1791</v>
      </c>
      <c r="Q52" s="23">
        <f t="shared" si="2"/>
        <v>6.299519463791657</v>
      </c>
      <c r="R52" s="26">
        <v>1502</v>
      </c>
      <c r="S52" s="26">
        <v>3920</v>
      </c>
      <c r="T52" s="26">
        <v>1946</v>
      </c>
      <c r="U52" s="23">
        <f t="shared" si="3"/>
        <v>6.8705955457639565</v>
      </c>
      <c r="V52" s="26">
        <v>1968</v>
      </c>
      <c r="W52" s="26">
        <v>1779</v>
      </c>
      <c r="X52" s="26">
        <v>2382</v>
      </c>
      <c r="Y52" s="23">
        <f t="shared" si="4"/>
        <v>8.44082211197732</v>
      </c>
      <c r="Z52" s="22">
        <v>3460</v>
      </c>
      <c r="AA52" s="22">
        <v>4866</v>
      </c>
      <c r="AB52" s="22">
        <v>4324</v>
      </c>
    </row>
    <row r="53" spans="2:12" ht="12.75">
      <c r="B53" s="2"/>
      <c r="C53" s="2"/>
      <c r="D53" s="2"/>
      <c r="F53" s="2"/>
      <c r="H53" s="2"/>
      <c r="J53" s="2"/>
      <c r="L53" s="2"/>
    </row>
    <row r="54" spans="2:22" ht="12.75">
      <c r="B54" s="8" t="s">
        <v>52</v>
      </c>
      <c r="C54"/>
      <c r="D54"/>
      <c r="E54" s="33"/>
      <c r="F54"/>
      <c r="H54" s="2"/>
      <c r="J54" s="2"/>
      <c r="L54" s="2"/>
      <c r="N54" s="8"/>
      <c r="V54" s="8" t="s">
        <v>52</v>
      </c>
    </row>
    <row r="55" spans="2:22" ht="12.75">
      <c r="B55" s="8" t="s">
        <v>51</v>
      </c>
      <c r="C55"/>
      <c r="D55"/>
      <c r="E55" s="33"/>
      <c r="F55"/>
      <c r="H55" s="2"/>
      <c r="J55" s="2"/>
      <c r="L55" s="2"/>
      <c r="N55" s="8"/>
      <c r="V55" s="8" t="s">
        <v>51</v>
      </c>
    </row>
    <row r="56" spans="2:22" ht="12.75">
      <c r="B56" s="8" t="s">
        <v>55</v>
      </c>
      <c r="C56"/>
      <c r="D56" s="25"/>
      <c r="F56" s="24"/>
      <c r="H56" s="2"/>
      <c r="J56" s="2"/>
      <c r="L56" s="2"/>
      <c r="N56" s="8"/>
      <c r="P56" s="25"/>
      <c r="Q56" s="32"/>
      <c r="V56" s="8" t="s">
        <v>55</v>
      </c>
    </row>
    <row r="57" spans="2:17" ht="12.75">
      <c r="B57"/>
      <c r="C57"/>
      <c r="D57" s="25"/>
      <c r="H57" s="2"/>
      <c r="J57" s="2"/>
      <c r="L57" s="2"/>
      <c r="P57" s="25"/>
      <c r="Q57" s="32"/>
    </row>
    <row r="58" spans="2:22" ht="12.75">
      <c r="B58" s="8" t="s">
        <v>44</v>
      </c>
      <c r="C58"/>
      <c r="D58" s="24"/>
      <c r="F58" s="2"/>
      <c r="N58" s="8"/>
      <c r="P58" s="24"/>
      <c r="Q58" s="32"/>
      <c r="V58" s="8" t="s">
        <v>44</v>
      </c>
    </row>
    <row r="59" spans="2:22" ht="12.75">
      <c r="B59" s="9" t="s">
        <v>56</v>
      </c>
      <c r="C59"/>
      <c r="D59"/>
      <c r="E59" s="33"/>
      <c r="F59"/>
      <c r="N59" s="9"/>
      <c r="V59" s="9" t="s">
        <v>56</v>
      </c>
    </row>
    <row r="60" spans="2:22" ht="12.75">
      <c r="B60" s="8" t="s">
        <v>45</v>
      </c>
      <c r="C60"/>
      <c r="D60"/>
      <c r="E60" s="33"/>
      <c r="F60"/>
      <c r="N60" s="8"/>
      <c r="V60" s="8" t="s">
        <v>45</v>
      </c>
    </row>
    <row r="61" spans="2:22" ht="12.75">
      <c r="B61" s="9" t="s">
        <v>46</v>
      </c>
      <c r="C61"/>
      <c r="D61"/>
      <c r="E61" s="33"/>
      <c r="F61"/>
      <c r="N61" s="9"/>
      <c r="V61" s="9" t="s">
        <v>46</v>
      </c>
    </row>
    <row r="62" spans="4:14" ht="12.75">
      <c r="D62"/>
      <c r="E62" s="33"/>
      <c r="F62"/>
      <c r="N62" s="8"/>
    </row>
    <row r="63" spans="4:14" ht="12.75">
      <c r="D63"/>
      <c r="E63" s="33"/>
      <c r="F63"/>
      <c r="N63" s="9"/>
    </row>
  </sheetData>
  <mergeCells count="13">
    <mergeCell ref="N3:Q3"/>
    <mergeCell ref="P4:Q4"/>
    <mergeCell ref="D4:E4"/>
    <mergeCell ref="B3:E3"/>
    <mergeCell ref="L4:M4"/>
    <mergeCell ref="J3:M3"/>
    <mergeCell ref="F3:I3"/>
    <mergeCell ref="H4:I4"/>
    <mergeCell ref="Z3:AB3"/>
    <mergeCell ref="R3:U3"/>
    <mergeCell ref="T4:U4"/>
    <mergeCell ref="V3:Y3"/>
    <mergeCell ref="X4:Y4"/>
  </mergeCells>
  <printOptions/>
  <pageMargins left="0.5" right="0.75" top="0.75" bottom="0.75" header="0.5" footer="0.5"/>
  <pageSetup horizontalDpi="96" verticalDpi="96" orientation="landscape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2003-12-02T15:02:09Z</cp:lastPrinted>
  <dcterms:created xsi:type="dcterms:W3CDTF">2003-03-13T21:27:41Z</dcterms:created>
  <dcterms:modified xsi:type="dcterms:W3CDTF">2003-12-02T15:02:12Z</dcterms:modified>
  <cp:category/>
  <cp:version/>
  <cp:contentType/>
  <cp:contentStatus/>
</cp:coreProperties>
</file>