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825" windowWidth="14385" windowHeight="7875" activeTab="0"/>
  </bookViews>
  <sheets>
    <sheet name="Components of Change" sheetId="1" r:id="rId1"/>
  </sheets>
  <definedNames>
    <definedName name="_xlnm.Print_Titles" localSheetId="0">'Components of Change'!$1:$7</definedName>
  </definedNames>
  <calcPr fullCalcOnLoad="1"/>
</workbook>
</file>

<file path=xl/sharedStrings.xml><?xml version="1.0" encoding="utf-8"?>
<sst xmlns="http://schemas.openxmlformats.org/spreadsheetml/2006/main" count="79" uniqueCount="73">
  <si>
    <t>Natural change</t>
  </si>
  <si>
    <t>Net</t>
  </si>
  <si>
    <t>Population</t>
  </si>
  <si>
    <t>Total</t>
  </si>
  <si>
    <t>international</t>
  </si>
  <si>
    <t>domestic</t>
  </si>
  <si>
    <t>change</t>
  </si>
  <si>
    <t>births</t>
  </si>
  <si>
    <t>deaths</t>
  </si>
  <si>
    <t xml:space="preserve">Prepared By: State Library of Iowa, State Data Center Program, 800-248-4483, </t>
  </si>
  <si>
    <t>estimates base</t>
  </si>
  <si>
    <t xml:space="preserve">- </t>
  </si>
  <si>
    <t>http://www.silo.lib.ia.us/specialized-services/datacenter/index.html</t>
  </si>
  <si>
    <t>July 1, 2002</t>
  </si>
  <si>
    <t>Estimate</t>
  </si>
  <si>
    <t>April 1, 2000</t>
  </si>
  <si>
    <t>Census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</si>
  <si>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</si>
  <si>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</si>
  <si>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Migration</t>
  </si>
  <si>
    <t>Residual</t>
  </si>
  <si>
    <t xml:space="preserve">population change.  Most of residual change is domestic migration but the Census Bureau has no accurate way to </t>
  </si>
  <si>
    <t>Ames, IA MSA</t>
  </si>
  <si>
    <t xml:space="preserve">   Story county, IA </t>
  </si>
  <si>
    <t>Cedar Rapids, IA MSA</t>
  </si>
  <si>
    <t>Benton county, IA</t>
  </si>
  <si>
    <t xml:space="preserve">Jones county, IA </t>
  </si>
  <si>
    <t xml:space="preserve">Linn county, IA </t>
  </si>
  <si>
    <t>Davenport-Moline-Rock Island, IA-IL MSA</t>
  </si>
  <si>
    <t xml:space="preserve">Henry county, IL </t>
  </si>
  <si>
    <t xml:space="preserve">Mercer county, IL </t>
  </si>
  <si>
    <t xml:space="preserve">Rock Island county, IL </t>
  </si>
  <si>
    <t xml:space="preserve">Scott county, IA </t>
  </si>
  <si>
    <t xml:space="preserve">Des Moines, IA MSA </t>
  </si>
  <si>
    <t xml:space="preserve">Dallas county, IA </t>
  </si>
  <si>
    <t xml:space="preserve">Guthrie county, IA </t>
  </si>
  <si>
    <t xml:space="preserve">Madison county, IA </t>
  </si>
  <si>
    <t xml:space="preserve">Polk county, IA </t>
  </si>
  <si>
    <t xml:space="preserve">Warren county, IA </t>
  </si>
  <si>
    <t xml:space="preserve">Dubuque, IA MSA </t>
  </si>
  <si>
    <t xml:space="preserve">Dubuque county, IA </t>
  </si>
  <si>
    <t xml:space="preserve">Iowa City, IA MSA </t>
  </si>
  <si>
    <t xml:space="preserve">Johnson county, IA </t>
  </si>
  <si>
    <t xml:space="preserve">Washington, IA </t>
  </si>
  <si>
    <t xml:space="preserve">Omaha, NE-IA MSA </t>
  </si>
  <si>
    <t xml:space="preserve">Harrison county, IA </t>
  </si>
  <si>
    <t xml:space="preserve">Mills county, IA </t>
  </si>
  <si>
    <t xml:space="preserve">Pottawattamie county, IA </t>
  </si>
  <si>
    <t xml:space="preserve">Cass county, NE </t>
  </si>
  <si>
    <t xml:space="preserve">Douglas county, NE </t>
  </si>
  <si>
    <t xml:space="preserve">Sarpy county, NE </t>
  </si>
  <si>
    <t xml:space="preserve">Saunders county, NE </t>
  </si>
  <si>
    <t xml:space="preserve">Washington county, NE </t>
  </si>
  <si>
    <t>Sioux City, IA-NE-SD MSA</t>
  </si>
  <si>
    <t xml:space="preserve">Woodbury county, IA </t>
  </si>
  <si>
    <t xml:space="preserve">Dakota county, NE </t>
  </si>
  <si>
    <t>Dixon county, NE</t>
  </si>
  <si>
    <t xml:space="preserve">Union county, SD </t>
  </si>
  <si>
    <t>Waterloo-Cedar Falls, IA MSA</t>
  </si>
  <si>
    <t xml:space="preserve">Black Hawk county, IA </t>
  </si>
  <si>
    <t xml:space="preserve">Bremer, county, IA   </t>
  </si>
  <si>
    <t xml:space="preserve">Grundy county , IA </t>
  </si>
  <si>
    <r>
      <t>1</t>
    </r>
    <r>
      <rPr>
        <b/>
        <sz val="9"/>
        <rFont val="Arial"/>
        <family val="2"/>
      </rPr>
      <t xml:space="preserve"> Metropolitan areas as defined in 2003</t>
    </r>
  </si>
  <si>
    <t>Note: Change is calculated from the April 1, 2000 estimates base. The estimates base includes</t>
  </si>
  <si>
    <t>modifications to the Census 2000 Population as documented in the Count Question Resolution program,</t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</si>
  <si>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</si>
  <si>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>4/1/2000 to 7/1/2002</t>
  </si>
  <si>
    <t xml:space="preserve">updates from the Boundary and Annexation Survey, and geographic program revisions. </t>
  </si>
  <si>
    <r>
      <t xml:space="preserve">change </t>
    </r>
    <r>
      <rPr>
        <b/>
        <vertAlign val="superscript"/>
        <sz val="10"/>
        <rFont val="Arial"/>
        <family val="2"/>
      </rPr>
      <t>2</t>
    </r>
  </si>
  <si>
    <r>
      <t xml:space="preserve">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0"/>
      </rPr>
      <t xml:space="preserve"> Residual change is not a directly-measured component.  It is developed by subtracting the other components from </t>
    </r>
  </si>
  <si>
    <t>quantify it. This component is influenced by any inaccuracies in the other four components, or in any data entering the method.</t>
  </si>
  <si>
    <t>Source: U.S. Census Bureau, Population Division, (301) 457-2422, Released April 17, 2003</t>
  </si>
  <si>
    <t>Population Estimates and Components of Change for Iowa's Metropolitan Areas (2003 definition): 2000-2002 (Superceded)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</si>
</sst>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0" xfId="0" applyFill="1" applyAlignment="1">
      <alignment horizontal="center"/>
    </xf>
    <xf numFmtId="14" fontId="1" fillId="2" borderId="2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5" xfId="0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B2" sqref="B2"/>
    </sheetView>
  </sheetViews>
  <sheetFormatPr defaultColWidth="9.140625" defaultRowHeight="12.75"/>
  <cols>
    <col min="1" max="1" width="38.28125" style="0" customWidth="1"/>
    <col min="2" max="2" width="11.7109375" style="0" customWidth="1"/>
    <col min="3" max="3" width="14.00390625" style="0" customWidth="1"/>
    <col min="4" max="4" width="11.7109375" style="0" customWidth="1"/>
    <col min="5" max="7" width="9.140625" style="8" customWidth="1"/>
    <col min="8" max="8" width="12.7109375" style="8" customWidth="1"/>
    <col min="9" max="9" width="10.7109375" style="8" customWidth="1"/>
    <col min="10" max="10" width="9.57421875" style="0" customWidth="1"/>
    <col min="11" max="11" width="9.140625" style="9" customWidth="1"/>
  </cols>
  <sheetData>
    <row r="1" ht="12.75">
      <c r="A1" s="1" t="s">
        <v>72</v>
      </c>
    </row>
    <row r="2" ht="12.75">
      <c r="A2" s="1"/>
    </row>
    <row r="3" spans="1:11" ht="12.75">
      <c r="A3" s="11"/>
      <c r="B3" s="42" t="s">
        <v>2</v>
      </c>
      <c r="C3" s="43"/>
      <c r="D3" s="44"/>
      <c r="E3" s="42" t="s">
        <v>66</v>
      </c>
      <c r="F3" s="43"/>
      <c r="G3" s="43"/>
      <c r="H3" s="43"/>
      <c r="I3" s="43"/>
      <c r="J3" s="43"/>
      <c r="K3" s="44"/>
    </row>
    <row r="4" spans="1:11" ht="12.75">
      <c r="A4" s="13"/>
      <c r="B4" s="14"/>
      <c r="C4" s="15"/>
      <c r="D4" s="14"/>
      <c r="E4" s="39" t="s">
        <v>0</v>
      </c>
      <c r="F4" s="40"/>
      <c r="G4" s="41"/>
      <c r="H4" s="39" t="s">
        <v>19</v>
      </c>
      <c r="I4" s="40"/>
      <c r="J4" s="41"/>
      <c r="K4" s="18"/>
    </row>
    <row r="5" spans="1:11" ht="12.75">
      <c r="A5" s="13"/>
      <c r="B5" s="19" t="s">
        <v>13</v>
      </c>
      <c r="C5" s="15" t="s">
        <v>15</v>
      </c>
      <c r="D5" s="15" t="s">
        <v>15</v>
      </c>
      <c r="E5" s="12" t="s">
        <v>3</v>
      </c>
      <c r="F5" s="12" t="s">
        <v>3</v>
      </c>
      <c r="G5" s="12" t="s">
        <v>1</v>
      </c>
      <c r="H5" s="12" t="s">
        <v>1</v>
      </c>
      <c r="I5" s="20" t="s">
        <v>1</v>
      </c>
      <c r="J5" s="12" t="s">
        <v>1</v>
      </c>
      <c r="K5" s="20" t="s">
        <v>20</v>
      </c>
    </row>
    <row r="6" spans="1:11" ht="14.25">
      <c r="A6" s="21" t="s">
        <v>65</v>
      </c>
      <c r="B6" s="16" t="s">
        <v>14</v>
      </c>
      <c r="C6" s="22" t="s">
        <v>10</v>
      </c>
      <c r="D6" s="17" t="s">
        <v>16</v>
      </c>
      <c r="E6" s="22" t="s">
        <v>7</v>
      </c>
      <c r="F6" s="22" t="s">
        <v>8</v>
      </c>
      <c r="G6" s="22" t="s">
        <v>6</v>
      </c>
      <c r="H6" s="22" t="s">
        <v>4</v>
      </c>
      <c r="I6" s="22" t="s">
        <v>5</v>
      </c>
      <c r="J6" s="22" t="s">
        <v>6</v>
      </c>
      <c r="K6" s="22" t="s">
        <v>68</v>
      </c>
    </row>
    <row r="8" spans="1:11" ht="12.75">
      <c r="A8" s="1" t="s">
        <v>22</v>
      </c>
      <c r="B8" s="23">
        <v>80649</v>
      </c>
      <c r="C8" s="23">
        <v>79981</v>
      </c>
      <c r="D8" s="23">
        <v>79981</v>
      </c>
      <c r="E8" s="23">
        <v>1938</v>
      </c>
      <c r="F8" s="23">
        <v>1011</v>
      </c>
      <c r="G8" s="24">
        <v>927</v>
      </c>
      <c r="H8" s="23">
        <v>1279</v>
      </c>
      <c r="I8" s="23">
        <v>-1536</v>
      </c>
      <c r="J8" s="23">
        <f>H8+I8</f>
        <v>-257</v>
      </c>
      <c r="K8" s="23">
        <f>(B8-C8)-(G8+J8)</f>
        <v>-2</v>
      </c>
    </row>
    <row r="9" spans="1:11" ht="12.75">
      <c r="A9" s="37" t="s">
        <v>23</v>
      </c>
      <c r="B9" s="23">
        <v>80649</v>
      </c>
      <c r="C9" s="23">
        <v>79981</v>
      </c>
      <c r="D9" s="23">
        <v>79981</v>
      </c>
      <c r="E9" s="23">
        <v>1938</v>
      </c>
      <c r="F9" s="23">
        <v>1011</v>
      </c>
      <c r="G9" s="24">
        <v>927</v>
      </c>
      <c r="H9" s="23">
        <v>1279</v>
      </c>
      <c r="I9" s="23">
        <v>-1536</v>
      </c>
      <c r="J9" s="24">
        <v>-257</v>
      </c>
      <c r="K9" s="23">
        <f>(B9-C9)-(G9+J9)</f>
        <v>-2</v>
      </c>
    </row>
    <row r="10" spans="1:11" ht="12.75">
      <c r="A10" s="1"/>
      <c r="B10" s="23"/>
      <c r="C10" s="23"/>
      <c r="D10" s="23"/>
      <c r="E10" s="23"/>
      <c r="F10" s="23"/>
      <c r="G10" s="23"/>
      <c r="H10" s="25"/>
      <c r="I10" s="24"/>
      <c r="J10" s="24"/>
      <c r="K10" s="24"/>
    </row>
    <row r="11" spans="1:11" ht="12.75">
      <c r="A11" s="1" t="s">
        <v>24</v>
      </c>
      <c r="B11" s="23">
        <f>SUM(B12:B14)</f>
        <v>241485</v>
      </c>
      <c r="C11" s="23">
        <f>SUM(C12:C14)</f>
        <v>237230</v>
      </c>
      <c r="D11" s="23">
        <f>SUM(D12:D14)</f>
        <v>237230</v>
      </c>
      <c r="E11" s="23">
        <f>SUM(E12:E14)</f>
        <v>7272</v>
      </c>
      <c r="F11" s="23">
        <f>SUM(F12:F14)</f>
        <v>3961</v>
      </c>
      <c r="G11" s="23">
        <f>E11-F11</f>
        <v>3311</v>
      </c>
      <c r="H11" s="23">
        <f>SUM(H12:H14)</f>
        <v>735</v>
      </c>
      <c r="I11" s="23">
        <f>SUM(I12:I14)</f>
        <v>346</v>
      </c>
      <c r="J11" s="23">
        <f>SUM(J12:J14)</f>
        <v>1081</v>
      </c>
      <c r="K11" s="23">
        <f>(B11-C11)-(G11+J11)</f>
        <v>-137</v>
      </c>
    </row>
    <row r="12" spans="1:11" ht="12.75">
      <c r="A12" s="38" t="s">
        <v>25</v>
      </c>
      <c r="B12" s="23">
        <v>26096</v>
      </c>
      <c r="C12" s="23">
        <v>25308</v>
      </c>
      <c r="D12" s="23">
        <v>25308</v>
      </c>
      <c r="E12" s="24">
        <v>617</v>
      </c>
      <c r="F12" s="24">
        <v>457</v>
      </c>
      <c r="G12" s="24">
        <v>160</v>
      </c>
      <c r="H12" s="24">
        <v>18</v>
      </c>
      <c r="I12" s="24">
        <v>605</v>
      </c>
      <c r="J12" s="24">
        <v>623</v>
      </c>
      <c r="K12" s="23">
        <f>(B12-C12)-(G12+J12)</f>
        <v>5</v>
      </c>
    </row>
    <row r="13" spans="1:11" ht="12.75">
      <c r="A13" s="38" t="s">
        <v>26</v>
      </c>
      <c r="B13" s="23">
        <v>20419</v>
      </c>
      <c r="C13" s="23">
        <v>20221</v>
      </c>
      <c r="D13" s="23">
        <v>20221</v>
      </c>
      <c r="E13" s="24">
        <v>500</v>
      </c>
      <c r="F13" s="24">
        <v>362</v>
      </c>
      <c r="G13" s="24">
        <v>138</v>
      </c>
      <c r="H13" s="24">
        <v>7</v>
      </c>
      <c r="I13" s="24">
        <v>65</v>
      </c>
      <c r="J13" s="24">
        <v>72</v>
      </c>
      <c r="K13" s="23">
        <f>(B13-C13)-(G13+J13)</f>
        <v>-12</v>
      </c>
    </row>
    <row r="14" spans="1:11" ht="12.75">
      <c r="A14" s="38" t="s">
        <v>27</v>
      </c>
      <c r="B14" s="23">
        <v>194970</v>
      </c>
      <c r="C14" s="23">
        <v>191701</v>
      </c>
      <c r="D14" s="23">
        <v>191701</v>
      </c>
      <c r="E14" s="23">
        <v>6155</v>
      </c>
      <c r="F14" s="23">
        <v>3142</v>
      </c>
      <c r="G14" s="23">
        <v>3013</v>
      </c>
      <c r="H14" s="24">
        <v>710</v>
      </c>
      <c r="I14" s="24">
        <v>-324</v>
      </c>
      <c r="J14" s="24">
        <v>386</v>
      </c>
      <c r="K14" s="23">
        <f>(B14-C14)-(G14+J14)</f>
        <v>-130</v>
      </c>
    </row>
    <row r="15" spans="1:11" ht="12.75">
      <c r="A15" s="1"/>
      <c r="B15" s="23"/>
      <c r="C15" s="23"/>
      <c r="D15" s="23"/>
      <c r="E15" s="23"/>
      <c r="F15" s="23"/>
      <c r="G15" s="23"/>
      <c r="H15" s="25"/>
      <c r="I15" s="24"/>
      <c r="J15" s="24"/>
      <c r="K15" s="24"/>
    </row>
    <row r="16" spans="1:11" ht="12.75">
      <c r="A16" s="1" t="s">
        <v>28</v>
      </c>
      <c r="B16" s="23">
        <f>SUM(B17:B20)</f>
        <v>375140</v>
      </c>
      <c r="C16" s="23">
        <f aca="true" t="shared" si="0" ref="C16:J16">SUM(C17:C20)</f>
        <v>376019</v>
      </c>
      <c r="D16" s="23">
        <f t="shared" si="0"/>
        <v>376019</v>
      </c>
      <c r="E16" s="23">
        <f t="shared" si="0"/>
        <v>7806</v>
      </c>
      <c r="F16" s="23">
        <f t="shared" si="0"/>
        <v>5246</v>
      </c>
      <c r="G16" s="23">
        <f t="shared" si="0"/>
        <v>2560</v>
      </c>
      <c r="H16" s="23">
        <f t="shared" si="0"/>
        <v>1004</v>
      </c>
      <c r="I16" s="23">
        <f t="shared" si="0"/>
        <v>-3436</v>
      </c>
      <c r="J16" s="23">
        <f t="shared" si="0"/>
        <v>-2432</v>
      </c>
      <c r="K16" s="23">
        <f>(B16-C16)-(G16+J16)</f>
        <v>-1007</v>
      </c>
    </row>
    <row r="17" spans="1:11" ht="12.75">
      <c r="A17" s="38" t="s">
        <v>29</v>
      </c>
      <c r="B17" s="23">
        <v>50614</v>
      </c>
      <c r="C17" s="23">
        <v>51020</v>
      </c>
      <c r="D17" s="23">
        <v>51020</v>
      </c>
      <c r="E17" s="23">
        <v>572</v>
      </c>
      <c r="F17" s="23">
        <v>536</v>
      </c>
      <c r="G17" s="23">
        <v>36</v>
      </c>
      <c r="H17" s="23">
        <v>26</v>
      </c>
      <c r="I17" s="23">
        <v>-197</v>
      </c>
      <c r="J17" s="23">
        <v>-171</v>
      </c>
      <c r="K17" s="23">
        <f>(B17-C17)-(G17+J17)</f>
        <v>-271</v>
      </c>
    </row>
    <row r="18" spans="1:11" ht="12.75">
      <c r="A18" s="38" t="s">
        <v>30</v>
      </c>
      <c r="B18" s="23">
        <v>16910</v>
      </c>
      <c r="C18" s="23">
        <v>16957</v>
      </c>
      <c r="D18" s="23">
        <v>16957</v>
      </c>
      <c r="E18" s="23">
        <v>154</v>
      </c>
      <c r="F18" s="23">
        <v>224</v>
      </c>
      <c r="G18" s="23">
        <v>-70</v>
      </c>
      <c r="H18" s="23">
        <v>2</v>
      </c>
      <c r="I18" s="23">
        <v>-44</v>
      </c>
      <c r="J18" s="23">
        <v>-42</v>
      </c>
      <c r="K18" s="23">
        <f>(B18-C18)-(G18+J18)</f>
        <v>65</v>
      </c>
    </row>
    <row r="19" spans="1:11" ht="12.75">
      <c r="A19" s="38" t="s">
        <v>31</v>
      </c>
      <c r="B19" s="23">
        <v>148171</v>
      </c>
      <c r="C19" s="23">
        <v>149374</v>
      </c>
      <c r="D19" s="23">
        <v>149374</v>
      </c>
      <c r="E19" s="23">
        <v>1805</v>
      </c>
      <c r="F19" s="23">
        <v>1581</v>
      </c>
      <c r="G19" s="23">
        <v>224</v>
      </c>
      <c r="H19" s="23">
        <v>377</v>
      </c>
      <c r="I19" s="23">
        <v>-1077</v>
      </c>
      <c r="J19" s="23">
        <v>-700</v>
      </c>
      <c r="K19" s="23">
        <f>(B19-C19)-(G19+J19)</f>
        <v>-727</v>
      </c>
    </row>
    <row r="20" spans="1:11" ht="12.75">
      <c r="A20" s="38" t="s">
        <v>32</v>
      </c>
      <c r="B20" s="23">
        <v>159445</v>
      </c>
      <c r="C20" s="23">
        <v>158668</v>
      </c>
      <c r="D20" s="23">
        <v>158668</v>
      </c>
      <c r="E20" s="23">
        <v>5275</v>
      </c>
      <c r="F20" s="23">
        <v>2905</v>
      </c>
      <c r="G20" s="23">
        <v>2370</v>
      </c>
      <c r="H20" s="24">
        <v>599</v>
      </c>
      <c r="I20" s="23">
        <v>-2118</v>
      </c>
      <c r="J20" s="23">
        <v>-1519</v>
      </c>
      <c r="K20" s="23">
        <f>(B20-C20)-(G20+J20)</f>
        <v>-74</v>
      </c>
    </row>
    <row r="21" spans="1:11" ht="12.75">
      <c r="A21" s="1"/>
      <c r="B21" s="23"/>
      <c r="C21" s="23"/>
      <c r="D21" s="23"/>
      <c r="E21" s="23"/>
      <c r="F21" s="23"/>
      <c r="G21" s="23"/>
      <c r="H21" s="25"/>
      <c r="I21" s="24"/>
      <c r="J21" s="24"/>
      <c r="K21" s="24"/>
    </row>
    <row r="22" spans="1:11" ht="12.75">
      <c r="A22" s="1" t="s">
        <v>33</v>
      </c>
      <c r="B22" s="23">
        <f>SUM(B23:B27)</f>
        <v>497253</v>
      </c>
      <c r="C22" s="23">
        <f aca="true" t="shared" si="1" ref="C22:K22">SUM(C23:C27)</f>
        <v>481394</v>
      </c>
      <c r="D22" s="23">
        <f t="shared" si="1"/>
        <v>481394</v>
      </c>
      <c r="E22" s="23">
        <f t="shared" si="1"/>
        <v>16452</v>
      </c>
      <c r="F22" s="23">
        <f t="shared" si="1"/>
        <v>8512</v>
      </c>
      <c r="G22" s="23">
        <f t="shared" si="1"/>
        <v>7940</v>
      </c>
      <c r="H22" s="23">
        <f t="shared" si="1"/>
        <v>4922</v>
      </c>
      <c r="I22" s="23">
        <f t="shared" si="1"/>
        <v>3204</v>
      </c>
      <c r="J22" s="23">
        <f t="shared" si="1"/>
        <v>8126</v>
      </c>
      <c r="K22" s="23">
        <f t="shared" si="1"/>
        <v>-207</v>
      </c>
    </row>
    <row r="23" spans="1:11" ht="12.75">
      <c r="A23" s="38" t="s">
        <v>34</v>
      </c>
      <c r="B23" s="23">
        <v>44222</v>
      </c>
      <c r="C23" s="23">
        <v>40750</v>
      </c>
      <c r="D23" s="23">
        <v>40750</v>
      </c>
      <c r="E23" s="23">
        <v>1208</v>
      </c>
      <c r="F23" s="24">
        <v>643</v>
      </c>
      <c r="G23" s="24">
        <v>565</v>
      </c>
      <c r="H23" s="24">
        <v>230</v>
      </c>
      <c r="I23" s="23">
        <v>2602</v>
      </c>
      <c r="J23" s="23">
        <v>2832</v>
      </c>
      <c r="K23" s="23">
        <f>(B23-C23)-(G23+J23)</f>
        <v>75</v>
      </c>
    </row>
    <row r="24" spans="1:11" ht="12.75">
      <c r="A24" s="38" t="s">
        <v>35</v>
      </c>
      <c r="B24" s="23">
        <v>11318</v>
      </c>
      <c r="C24" s="23">
        <v>11353</v>
      </c>
      <c r="D24" s="23">
        <v>11353</v>
      </c>
      <c r="E24" s="24">
        <v>314</v>
      </c>
      <c r="F24" s="24">
        <v>343</v>
      </c>
      <c r="G24" s="24">
        <v>-29</v>
      </c>
      <c r="H24" s="24">
        <v>11</v>
      </c>
      <c r="I24" s="24">
        <v>-5</v>
      </c>
      <c r="J24" s="24">
        <v>6</v>
      </c>
      <c r="K24" s="23">
        <f>(B24-C24)-(G24+J24)</f>
        <v>-12</v>
      </c>
    </row>
    <row r="25" spans="1:11" ht="12.75">
      <c r="A25" s="38" t="s">
        <v>36</v>
      </c>
      <c r="B25" s="23">
        <v>14499</v>
      </c>
      <c r="C25" s="23">
        <v>14019</v>
      </c>
      <c r="D25" s="23">
        <v>14019</v>
      </c>
      <c r="E25" s="24">
        <v>395</v>
      </c>
      <c r="F25" s="24">
        <v>377</v>
      </c>
      <c r="G25" s="24">
        <v>18</v>
      </c>
      <c r="H25" s="8" t="s">
        <v>11</v>
      </c>
      <c r="I25" s="24">
        <v>460</v>
      </c>
      <c r="J25" s="24">
        <v>460</v>
      </c>
      <c r="K25" s="23">
        <f>(B25-C25)-(G25+J25)</f>
        <v>2</v>
      </c>
    </row>
    <row r="26" spans="1:11" ht="12.75">
      <c r="A26" s="38" t="s">
        <v>37</v>
      </c>
      <c r="B26" s="23">
        <v>385691</v>
      </c>
      <c r="C26" s="23">
        <v>374601</v>
      </c>
      <c r="D26" s="23">
        <v>374601</v>
      </c>
      <c r="E26" s="23">
        <v>13435</v>
      </c>
      <c r="F26" s="23">
        <v>6336</v>
      </c>
      <c r="G26" s="23">
        <v>7099</v>
      </c>
      <c r="H26" s="23">
        <v>4650</v>
      </c>
      <c r="I26" s="24">
        <v>-403</v>
      </c>
      <c r="J26" s="23">
        <v>4247</v>
      </c>
      <c r="K26" s="23">
        <f>(B26-C26)-(G26+J26)</f>
        <v>-256</v>
      </c>
    </row>
    <row r="27" spans="1:11" ht="12.75">
      <c r="A27" s="38" t="s">
        <v>38</v>
      </c>
      <c r="B27" s="23">
        <v>41523</v>
      </c>
      <c r="C27" s="23">
        <v>40671</v>
      </c>
      <c r="D27" s="23">
        <v>40671</v>
      </c>
      <c r="E27" s="23">
        <v>1100</v>
      </c>
      <c r="F27" s="24">
        <v>813</v>
      </c>
      <c r="G27" s="24">
        <v>287</v>
      </c>
      <c r="H27" s="24">
        <v>31</v>
      </c>
      <c r="I27" s="24">
        <v>550</v>
      </c>
      <c r="J27" s="24">
        <v>581</v>
      </c>
      <c r="K27" s="23">
        <f>(B27-C27)-(G27+J27)</f>
        <v>-16</v>
      </c>
    </row>
    <row r="28" spans="1:11" ht="12.75">
      <c r="A28" s="1"/>
      <c r="B28" s="23"/>
      <c r="C28" s="23"/>
      <c r="D28" s="23"/>
      <c r="E28" s="23"/>
      <c r="F28" s="23"/>
      <c r="G28" s="23"/>
      <c r="H28" s="25"/>
      <c r="I28" s="24"/>
      <c r="J28" s="24"/>
      <c r="K28" s="24"/>
    </row>
    <row r="29" spans="1:11" ht="12.75">
      <c r="A29" s="1" t="s">
        <v>39</v>
      </c>
      <c r="B29" s="23">
        <v>89387</v>
      </c>
      <c r="C29" s="23">
        <v>89143</v>
      </c>
      <c r="D29" s="23">
        <v>89143</v>
      </c>
      <c r="E29" s="23">
        <v>2774</v>
      </c>
      <c r="F29" s="23">
        <v>1967</v>
      </c>
      <c r="G29" s="24">
        <v>807</v>
      </c>
      <c r="H29" s="24">
        <v>362</v>
      </c>
      <c r="I29" s="24">
        <v>-899</v>
      </c>
      <c r="J29" s="24">
        <v>-537</v>
      </c>
      <c r="K29" s="23">
        <f>(B29-C29)-(G29+J29)</f>
        <v>-26</v>
      </c>
    </row>
    <row r="30" spans="1:11" ht="12.75">
      <c r="A30" s="38" t="s">
        <v>40</v>
      </c>
      <c r="B30" s="23">
        <v>89387</v>
      </c>
      <c r="C30" s="23">
        <v>89143</v>
      </c>
      <c r="D30" s="23">
        <v>89143</v>
      </c>
      <c r="E30" s="23">
        <v>2774</v>
      </c>
      <c r="F30" s="23">
        <v>1967</v>
      </c>
      <c r="G30" s="24">
        <v>807</v>
      </c>
      <c r="H30" s="24">
        <v>362</v>
      </c>
      <c r="I30" s="24">
        <v>-899</v>
      </c>
      <c r="J30" s="24">
        <v>-537</v>
      </c>
      <c r="K30" s="23">
        <f>(B30-C30)-(G30+J30)</f>
        <v>-26</v>
      </c>
    </row>
    <row r="31" spans="1:11" ht="12.75">
      <c r="A31" s="1"/>
      <c r="B31" s="23"/>
      <c r="C31" s="23"/>
      <c r="D31" s="23"/>
      <c r="E31" s="23"/>
      <c r="F31" s="23"/>
      <c r="G31" s="23"/>
      <c r="H31" s="25"/>
      <c r="I31" s="24"/>
      <c r="J31" s="24"/>
      <c r="K31" s="24"/>
    </row>
    <row r="32" spans="1:11" ht="12.75">
      <c r="A32" s="1" t="s">
        <v>41</v>
      </c>
      <c r="B32" s="23">
        <f>SUM(B33:B34)</f>
        <v>135406</v>
      </c>
      <c r="C32" s="23">
        <f aca="true" t="shared" si="2" ref="C32:K32">SUM(C33:C34)</f>
        <v>131676</v>
      </c>
      <c r="D32" s="23">
        <f t="shared" si="2"/>
        <v>131676</v>
      </c>
      <c r="E32" s="23">
        <f t="shared" si="2"/>
        <v>3728</v>
      </c>
      <c r="F32" s="23">
        <f t="shared" si="2"/>
        <v>1665</v>
      </c>
      <c r="G32" s="23">
        <f t="shared" si="2"/>
        <v>2063</v>
      </c>
      <c r="H32" s="23">
        <f t="shared" si="2"/>
        <v>1259</v>
      </c>
      <c r="I32" s="23">
        <f t="shared" si="2"/>
        <v>479</v>
      </c>
      <c r="J32" s="23">
        <f t="shared" si="2"/>
        <v>1738</v>
      </c>
      <c r="K32" s="23">
        <f t="shared" si="2"/>
        <v>-71</v>
      </c>
    </row>
    <row r="33" spans="1:11" ht="12.75">
      <c r="A33" s="38" t="s">
        <v>42</v>
      </c>
      <c r="B33" s="23">
        <v>114300</v>
      </c>
      <c r="C33" s="23">
        <v>111006</v>
      </c>
      <c r="D33" s="23">
        <v>111006</v>
      </c>
      <c r="E33" s="23">
        <v>3100</v>
      </c>
      <c r="F33" s="23">
        <v>1244</v>
      </c>
      <c r="G33" s="23">
        <v>1856</v>
      </c>
      <c r="H33" s="23">
        <v>1209</v>
      </c>
      <c r="I33" s="24">
        <v>298</v>
      </c>
      <c r="J33" s="23">
        <v>1507</v>
      </c>
      <c r="K33" s="23">
        <f>(B33-C33)-(G33+J33)</f>
        <v>-69</v>
      </c>
    </row>
    <row r="34" spans="1:11" ht="12.75">
      <c r="A34" s="38" t="s">
        <v>43</v>
      </c>
      <c r="B34" s="23">
        <v>21106</v>
      </c>
      <c r="C34" s="23">
        <v>20670</v>
      </c>
      <c r="D34" s="23">
        <v>20670</v>
      </c>
      <c r="E34" s="24">
        <v>628</v>
      </c>
      <c r="F34" s="24">
        <v>421</v>
      </c>
      <c r="G34" s="24">
        <v>207</v>
      </c>
      <c r="H34" s="24">
        <v>50</v>
      </c>
      <c r="I34" s="24">
        <v>181</v>
      </c>
      <c r="J34" s="24">
        <v>231</v>
      </c>
      <c r="K34" s="23">
        <f>(B34-C34)-(G34+J34)</f>
        <v>-2</v>
      </c>
    </row>
    <row r="35" spans="1:11" ht="12.75">
      <c r="A35" s="1"/>
      <c r="B35" s="23"/>
      <c r="C35" s="23"/>
      <c r="D35" s="23"/>
      <c r="E35" s="23"/>
      <c r="F35" s="23"/>
      <c r="G35" s="23"/>
      <c r="H35" s="25"/>
      <c r="I35" s="24"/>
      <c r="J35" s="24"/>
      <c r="K35" s="24"/>
    </row>
    <row r="36" spans="1:11" ht="12.75">
      <c r="A36" s="1" t="s">
        <v>44</v>
      </c>
      <c r="B36" s="23">
        <f>SUM(B37:B44)</f>
        <v>784463</v>
      </c>
      <c r="C36" s="23">
        <f aca="true" t="shared" si="3" ref="C36:J36">SUM(C37:C44)</f>
        <v>767130</v>
      </c>
      <c r="D36" s="23">
        <f t="shared" si="3"/>
        <v>767041</v>
      </c>
      <c r="E36" s="23">
        <f t="shared" si="3"/>
        <v>14006</v>
      </c>
      <c r="F36" s="23">
        <f t="shared" si="3"/>
        <v>7016</v>
      </c>
      <c r="G36" s="23">
        <f t="shared" si="3"/>
        <v>6990</v>
      </c>
      <c r="H36" s="23">
        <f t="shared" si="3"/>
        <v>2592</v>
      </c>
      <c r="I36" s="23">
        <f t="shared" si="3"/>
        <v>-1492</v>
      </c>
      <c r="J36" s="23">
        <f t="shared" si="3"/>
        <v>1100</v>
      </c>
      <c r="K36" s="23">
        <f aca="true" t="shared" si="4" ref="K36:K44">(B36-C36)-(G36+J36)</f>
        <v>9243</v>
      </c>
    </row>
    <row r="37" spans="1:11" ht="12.75">
      <c r="A37" s="38" t="s">
        <v>45</v>
      </c>
      <c r="B37" s="23">
        <v>15585</v>
      </c>
      <c r="C37" s="23">
        <v>15666</v>
      </c>
      <c r="D37" s="23">
        <v>15666</v>
      </c>
      <c r="E37" s="24">
        <v>370</v>
      </c>
      <c r="F37" s="24">
        <v>392</v>
      </c>
      <c r="G37" s="24">
        <v>-22</v>
      </c>
      <c r="H37" s="24">
        <v>14</v>
      </c>
      <c r="I37" s="24">
        <v>-68</v>
      </c>
      <c r="J37" s="24">
        <v>-54</v>
      </c>
      <c r="K37" s="23">
        <f t="shared" si="4"/>
        <v>-5</v>
      </c>
    </row>
    <row r="38" spans="1:11" ht="12.75">
      <c r="A38" s="38" t="s">
        <v>46</v>
      </c>
      <c r="B38" s="23">
        <v>14714</v>
      </c>
      <c r="C38" s="23">
        <v>14547</v>
      </c>
      <c r="D38" s="23">
        <v>14547</v>
      </c>
      <c r="E38" s="24">
        <v>340</v>
      </c>
      <c r="F38" s="24">
        <v>279</v>
      </c>
      <c r="G38" s="24">
        <v>61</v>
      </c>
      <c r="H38" s="24">
        <v>20</v>
      </c>
      <c r="I38" s="24">
        <v>93</v>
      </c>
      <c r="J38" s="24">
        <v>113</v>
      </c>
      <c r="K38" s="23">
        <f t="shared" si="4"/>
        <v>-7</v>
      </c>
    </row>
    <row r="39" spans="1:11" ht="12.75">
      <c r="A39" s="38" t="s">
        <v>47</v>
      </c>
      <c r="B39" s="23">
        <v>88157</v>
      </c>
      <c r="C39" s="23">
        <v>87803</v>
      </c>
      <c r="D39" s="23">
        <v>87704</v>
      </c>
      <c r="E39" s="23">
        <v>2614</v>
      </c>
      <c r="F39" s="23">
        <v>1754</v>
      </c>
      <c r="G39" s="24">
        <v>860</v>
      </c>
      <c r="H39" s="24">
        <v>163</v>
      </c>
      <c r="I39" s="24">
        <v>-622</v>
      </c>
      <c r="J39" s="24">
        <v>-459</v>
      </c>
      <c r="K39" s="23">
        <f t="shared" si="4"/>
        <v>-47</v>
      </c>
    </row>
    <row r="40" spans="1:11" ht="12.75">
      <c r="A40" s="38" t="s">
        <v>48</v>
      </c>
      <c r="B40" s="23">
        <v>24839</v>
      </c>
      <c r="C40" s="23">
        <v>24334</v>
      </c>
      <c r="D40" s="23">
        <v>24334</v>
      </c>
      <c r="E40" s="23">
        <v>299</v>
      </c>
      <c r="F40" s="23">
        <v>175</v>
      </c>
      <c r="G40" s="23">
        <v>124</v>
      </c>
      <c r="H40" s="23">
        <v>12</v>
      </c>
      <c r="I40" s="23">
        <v>79</v>
      </c>
      <c r="J40" s="23">
        <v>91</v>
      </c>
      <c r="K40" s="23">
        <f t="shared" si="4"/>
        <v>290</v>
      </c>
    </row>
    <row r="41" spans="1:11" ht="12.75">
      <c r="A41" s="38" t="s">
        <v>49</v>
      </c>
      <c r="B41" s="23">
        <v>472744</v>
      </c>
      <c r="C41" s="23">
        <v>463585</v>
      </c>
      <c r="D41" s="23">
        <v>463585</v>
      </c>
      <c r="E41" s="23">
        <v>7876</v>
      </c>
      <c r="F41" s="8">
        <v>3570</v>
      </c>
      <c r="G41" s="23">
        <v>4306</v>
      </c>
      <c r="H41" s="23">
        <v>2126</v>
      </c>
      <c r="I41" s="23">
        <v>-2024</v>
      </c>
      <c r="J41" s="23">
        <v>102</v>
      </c>
      <c r="K41" s="23">
        <f t="shared" si="4"/>
        <v>4751</v>
      </c>
    </row>
    <row r="42" spans="1:11" ht="12.75">
      <c r="A42" s="38" t="s">
        <v>50</v>
      </c>
      <c r="B42" s="23">
        <v>129319</v>
      </c>
      <c r="C42" s="23">
        <v>122585</v>
      </c>
      <c r="D42" s="23">
        <v>122595</v>
      </c>
      <c r="E42" s="23">
        <v>2126</v>
      </c>
      <c r="F42" s="23">
        <v>521</v>
      </c>
      <c r="G42" s="23">
        <v>1605</v>
      </c>
      <c r="H42" s="23">
        <v>231</v>
      </c>
      <c r="I42" s="23">
        <v>1102</v>
      </c>
      <c r="J42" s="23">
        <v>1333</v>
      </c>
      <c r="K42" s="23">
        <f t="shared" si="4"/>
        <v>3796</v>
      </c>
    </row>
    <row r="43" spans="1:11" ht="12.75">
      <c r="A43" s="38" t="s">
        <v>51</v>
      </c>
      <c r="B43" s="23">
        <v>19894</v>
      </c>
      <c r="C43" s="23">
        <v>19830</v>
      </c>
      <c r="D43" s="23">
        <v>19830</v>
      </c>
      <c r="E43" s="23">
        <v>211</v>
      </c>
      <c r="F43" s="23">
        <v>142</v>
      </c>
      <c r="G43" s="23">
        <v>69</v>
      </c>
      <c r="H43" s="23">
        <v>15</v>
      </c>
      <c r="I43" s="23">
        <v>-143</v>
      </c>
      <c r="J43" s="23">
        <v>-128</v>
      </c>
      <c r="K43" s="23">
        <f t="shared" si="4"/>
        <v>123</v>
      </c>
    </row>
    <row r="44" spans="1:11" ht="12.75">
      <c r="A44" s="38" t="s">
        <v>52</v>
      </c>
      <c r="B44" s="23">
        <v>19211</v>
      </c>
      <c r="C44" s="23">
        <v>18780</v>
      </c>
      <c r="D44" s="23">
        <v>18780</v>
      </c>
      <c r="E44" s="23">
        <v>170</v>
      </c>
      <c r="F44" s="23">
        <v>183</v>
      </c>
      <c r="G44" s="23">
        <v>-13</v>
      </c>
      <c r="H44" s="23">
        <v>11</v>
      </c>
      <c r="I44" s="23">
        <v>91</v>
      </c>
      <c r="J44" s="23">
        <v>102</v>
      </c>
      <c r="K44" s="23">
        <f t="shared" si="4"/>
        <v>342</v>
      </c>
    </row>
    <row r="45" spans="1:11" ht="12.75">
      <c r="A45" s="37"/>
      <c r="B45" s="23"/>
      <c r="C45" s="23"/>
      <c r="D45" s="23"/>
      <c r="E45" s="23"/>
      <c r="F45" s="23"/>
      <c r="G45" s="23"/>
      <c r="H45" s="25"/>
      <c r="I45" s="24"/>
      <c r="J45" s="24"/>
      <c r="K45" s="24"/>
    </row>
    <row r="46" spans="1:11" ht="12.75">
      <c r="A46" s="1" t="s">
        <v>53</v>
      </c>
      <c r="B46" s="23">
        <f>SUM(B47:B50)</f>
        <v>142802</v>
      </c>
      <c r="C46" s="23">
        <f aca="true" t="shared" si="5" ref="C46:J46">SUM(C47:C50)</f>
        <v>143053</v>
      </c>
      <c r="D46" s="23">
        <f t="shared" si="5"/>
        <v>143053</v>
      </c>
      <c r="E46" s="23">
        <f t="shared" si="5"/>
        <v>4180</v>
      </c>
      <c r="F46" s="23">
        <f t="shared" si="5"/>
        <v>2440</v>
      </c>
      <c r="G46" s="23">
        <f t="shared" si="5"/>
        <v>1740</v>
      </c>
      <c r="H46" s="23">
        <f t="shared" si="5"/>
        <v>1352</v>
      </c>
      <c r="I46" s="23">
        <f t="shared" si="5"/>
        <v>-3543</v>
      </c>
      <c r="J46" s="23">
        <f t="shared" si="5"/>
        <v>-2191</v>
      </c>
      <c r="K46" s="23">
        <f>(B46-C46)-(G46+J46)</f>
        <v>200</v>
      </c>
    </row>
    <row r="47" spans="1:11" ht="12.75">
      <c r="A47" s="38" t="s">
        <v>54</v>
      </c>
      <c r="B47" s="23">
        <v>103331</v>
      </c>
      <c r="C47" s="23">
        <v>103877</v>
      </c>
      <c r="D47" s="23">
        <v>103877</v>
      </c>
      <c r="E47" s="23">
        <v>3526</v>
      </c>
      <c r="F47" s="23">
        <v>2068</v>
      </c>
      <c r="G47" s="23">
        <v>1458</v>
      </c>
      <c r="H47" s="23">
        <v>1116</v>
      </c>
      <c r="I47" s="23">
        <v>-3142</v>
      </c>
      <c r="J47" s="23">
        <v>-2026</v>
      </c>
      <c r="K47" s="23">
        <f>(B47-C47)-(G47+J47)</f>
        <v>22</v>
      </c>
    </row>
    <row r="48" spans="1:11" ht="12.75">
      <c r="A48" s="38" t="s">
        <v>55</v>
      </c>
      <c r="B48" s="26">
        <v>20339</v>
      </c>
      <c r="C48" s="23">
        <v>20253</v>
      </c>
      <c r="D48" s="23">
        <v>20253</v>
      </c>
      <c r="E48" s="23">
        <v>361</v>
      </c>
      <c r="F48" s="23">
        <v>181</v>
      </c>
      <c r="G48" s="23">
        <v>180</v>
      </c>
      <c r="H48" s="23">
        <v>195</v>
      </c>
      <c r="I48" s="23">
        <v>-400</v>
      </c>
      <c r="J48" s="2">
        <v>-205</v>
      </c>
      <c r="K48" s="23">
        <f>(B48-C48)-(G48+J48)</f>
        <v>111</v>
      </c>
    </row>
    <row r="49" spans="1:11" ht="12.75">
      <c r="A49" s="38" t="s">
        <v>56</v>
      </c>
      <c r="B49" s="26">
        <v>6246</v>
      </c>
      <c r="C49" s="23">
        <v>6339</v>
      </c>
      <c r="D49" s="23">
        <v>6339</v>
      </c>
      <c r="E49" s="23">
        <v>91</v>
      </c>
      <c r="F49" s="23">
        <v>87</v>
      </c>
      <c r="G49" s="23">
        <v>4</v>
      </c>
      <c r="H49" s="23">
        <v>19</v>
      </c>
      <c r="I49" s="23">
        <v>-39</v>
      </c>
      <c r="J49" s="2">
        <v>-20</v>
      </c>
      <c r="K49" s="23">
        <f>(B49-C49)-(G49+J49)</f>
        <v>-77</v>
      </c>
    </row>
    <row r="50" spans="1:11" ht="12.75">
      <c r="A50" s="38" t="s">
        <v>57</v>
      </c>
      <c r="B50" s="26">
        <v>12886</v>
      </c>
      <c r="C50" s="23">
        <v>12584</v>
      </c>
      <c r="D50" s="23">
        <v>12584</v>
      </c>
      <c r="E50" s="23">
        <v>202</v>
      </c>
      <c r="F50" s="23">
        <v>104</v>
      </c>
      <c r="G50" s="23">
        <v>98</v>
      </c>
      <c r="H50" s="23">
        <v>22</v>
      </c>
      <c r="I50" s="23">
        <v>38</v>
      </c>
      <c r="J50" s="2">
        <v>60</v>
      </c>
      <c r="K50" s="2">
        <f>(B50-C50)-(G50+J50)</f>
        <v>144</v>
      </c>
    </row>
    <row r="51" spans="1:11" ht="12.75">
      <c r="A51" s="1"/>
      <c r="B51" s="27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12.75">
      <c r="A52" s="1" t="s">
        <v>58</v>
      </c>
      <c r="B52" s="23">
        <f>SUM(B53:B55)</f>
        <v>163091</v>
      </c>
      <c r="C52" s="23">
        <f aca="true" t="shared" si="6" ref="C52:K52">SUM(C53:C55)</f>
        <v>163707</v>
      </c>
      <c r="D52" s="23">
        <f t="shared" si="6"/>
        <v>163706</v>
      </c>
      <c r="E52" s="23">
        <f t="shared" si="6"/>
        <v>4250</v>
      </c>
      <c r="F52" s="23">
        <f t="shared" si="6"/>
        <v>3361</v>
      </c>
      <c r="G52" s="23">
        <f t="shared" si="6"/>
        <v>889</v>
      </c>
      <c r="H52" s="23">
        <f t="shared" si="6"/>
        <v>1519</v>
      </c>
      <c r="I52" s="23">
        <f t="shared" si="6"/>
        <v>-3001</v>
      </c>
      <c r="J52" s="23">
        <f t="shared" si="6"/>
        <v>-1482</v>
      </c>
      <c r="K52" s="23">
        <f t="shared" si="6"/>
        <v>-23</v>
      </c>
    </row>
    <row r="53" spans="1:11" ht="12.75">
      <c r="A53" s="38" t="s">
        <v>59</v>
      </c>
      <c r="B53" s="23">
        <v>127394</v>
      </c>
      <c r="C53" s="23">
        <v>128013</v>
      </c>
      <c r="D53" s="23">
        <v>128012</v>
      </c>
      <c r="E53" s="23">
        <v>3414</v>
      </c>
      <c r="F53" s="23">
        <v>2659</v>
      </c>
      <c r="G53" s="24">
        <v>755</v>
      </c>
      <c r="H53" s="23">
        <v>1488</v>
      </c>
      <c r="I53" s="23">
        <v>-2852</v>
      </c>
      <c r="J53" s="23">
        <v>-1364</v>
      </c>
      <c r="K53" s="23">
        <f>(B53-C53)-(G53+J53)</f>
        <v>-10</v>
      </c>
    </row>
    <row r="54" spans="1:11" ht="12.75">
      <c r="A54" s="38" t="s">
        <v>60</v>
      </c>
      <c r="B54" s="23">
        <v>23276</v>
      </c>
      <c r="C54" s="23">
        <v>23325</v>
      </c>
      <c r="D54" s="23">
        <v>23325</v>
      </c>
      <c r="E54" s="24">
        <v>511</v>
      </c>
      <c r="F54" s="24">
        <v>502</v>
      </c>
      <c r="G54" s="24">
        <v>9</v>
      </c>
      <c r="H54" s="24">
        <v>22</v>
      </c>
      <c r="I54" s="24">
        <v>-68</v>
      </c>
      <c r="J54" s="24">
        <v>-46</v>
      </c>
      <c r="K54" s="23">
        <f>(B54-C54)-(G54+J54)</f>
        <v>-12</v>
      </c>
    </row>
    <row r="55" spans="1:11" ht="12.75">
      <c r="A55" s="38" t="s">
        <v>61</v>
      </c>
      <c r="B55" s="23">
        <v>12421</v>
      </c>
      <c r="C55" s="23">
        <v>12369</v>
      </c>
      <c r="D55" s="23">
        <v>12369</v>
      </c>
      <c r="E55" s="24">
        <v>325</v>
      </c>
      <c r="F55" s="24">
        <v>200</v>
      </c>
      <c r="G55" s="24">
        <v>125</v>
      </c>
      <c r="H55" s="24">
        <v>9</v>
      </c>
      <c r="I55" s="24">
        <v>-81</v>
      </c>
      <c r="J55" s="24">
        <v>-72</v>
      </c>
      <c r="K55" s="23">
        <f>(B55-C55)-(G55+J55)</f>
        <v>-1</v>
      </c>
    </row>
    <row r="56" ht="12.75">
      <c r="A56" s="3"/>
    </row>
    <row r="57" spans="1:11" ht="12.75">
      <c r="A57" s="10"/>
      <c r="C57" s="5"/>
      <c r="D57" s="5"/>
      <c r="E57"/>
      <c r="F57"/>
      <c r="G57"/>
      <c r="H57"/>
      <c r="I57"/>
      <c r="K57"/>
    </row>
    <row r="58" spans="1:2" s="30" customFormat="1" ht="13.5">
      <c r="A58" s="28" t="s">
        <v>62</v>
      </c>
      <c r="B58" s="29"/>
    </row>
    <row r="59" spans="3:9" s="33" customFormat="1" ht="12">
      <c r="C59" s="34"/>
      <c r="D59" s="34"/>
      <c r="E59" s="34"/>
      <c r="F59" s="34"/>
      <c r="G59" s="34"/>
      <c r="H59" s="34"/>
      <c r="I59" s="34"/>
    </row>
    <row r="60" spans="1:11" s="33" customFormat="1" ht="13.5">
      <c r="A60" s="35" t="s">
        <v>69</v>
      </c>
      <c r="E60" s="34"/>
      <c r="F60" s="34"/>
      <c r="G60" s="34"/>
      <c r="H60" s="34"/>
      <c r="I60" s="34"/>
      <c r="K60" s="36"/>
    </row>
    <row r="61" spans="1:11" s="33" customFormat="1" ht="12">
      <c r="A61" s="35" t="s">
        <v>21</v>
      </c>
      <c r="E61" s="34"/>
      <c r="F61" s="34"/>
      <c r="G61" s="34"/>
      <c r="H61" s="34"/>
      <c r="I61" s="34"/>
      <c r="K61" s="36"/>
    </row>
    <row r="62" spans="1:11" s="33" customFormat="1" ht="12">
      <c r="A62" s="35" t="s">
        <v>70</v>
      </c>
      <c r="E62" s="34"/>
      <c r="F62" s="34"/>
      <c r="G62" s="34"/>
      <c r="H62" s="34"/>
      <c r="I62" s="34"/>
      <c r="K62" s="36"/>
    </row>
    <row r="63" spans="1:11" s="33" customFormat="1" ht="12">
      <c r="A63" s="35"/>
      <c r="E63" s="34"/>
      <c r="F63" s="34"/>
      <c r="G63" s="34"/>
      <c r="H63" s="34"/>
      <c r="I63" s="34"/>
      <c r="K63" s="36"/>
    </row>
    <row r="64" spans="1:11" ht="12.75">
      <c r="A64" s="31" t="s">
        <v>63</v>
      </c>
      <c r="C64" s="8"/>
      <c r="D64" s="8"/>
      <c r="K64"/>
    </row>
    <row r="65" spans="1:11" ht="12.75">
      <c r="A65" s="31" t="s">
        <v>64</v>
      </c>
      <c r="C65" s="8"/>
      <c r="D65" s="8"/>
      <c r="K65"/>
    </row>
    <row r="66" spans="1:11" ht="12.75">
      <c r="A66" s="31" t="s">
        <v>67</v>
      </c>
      <c r="C66" s="8"/>
      <c r="D66" s="8"/>
      <c r="K66"/>
    </row>
    <row r="67" spans="1:11" ht="12.75">
      <c r="A67" s="32" t="s">
        <v>17</v>
      </c>
      <c r="C67" s="8"/>
      <c r="D67" s="8"/>
      <c r="K67"/>
    </row>
    <row r="68" spans="1:11" ht="12.75">
      <c r="A68" s="32" t="s">
        <v>18</v>
      </c>
      <c r="C68" s="8"/>
      <c r="D68" s="8"/>
      <c r="K68"/>
    </row>
    <row r="69" spans="1:11" ht="12.75">
      <c r="A69" s="32"/>
      <c r="C69" s="8"/>
      <c r="D69" s="8"/>
      <c r="K69"/>
    </row>
    <row r="70" ht="12.75">
      <c r="A70" s="4" t="s">
        <v>71</v>
      </c>
    </row>
    <row r="71" ht="12.75">
      <c r="A71" s="6" t="s">
        <v>9</v>
      </c>
    </row>
    <row r="72" ht="12.75">
      <c r="A72" s="7" t="s">
        <v>12</v>
      </c>
    </row>
  </sheetData>
  <mergeCells count="4">
    <mergeCell ref="E4:G4"/>
    <mergeCell ref="H4:J4"/>
    <mergeCell ref="E3:K3"/>
    <mergeCell ref="B3:D3"/>
  </mergeCells>
  <printOptions/>
  <pageMargins left="0.5" right="0.5" top="0.75" bottom="1" header="0.5" footer="0.5"/>
  <pageSetup fitToHeight="2" horizontalDpi="300" verticalDpi="300" orientation="portrait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Components of Population Change for Iowa's Counties: 2000 - 2001</dc:title>
  <dc:subject>decennial estimates population state iowa county counties</dc:subject>
  <dc:creator>bhennin</dc:creator>
  <cp:keywords/>
  <dc:description/>
  <cp:lastModifiedBy>Staff</cp:lastModifiedBy>
  <cp:lastPrinted>2004-01-22T18:42:04Z</cp:lastPrinted>
  <dcterms:created xsi:type="dcterms:W3CDTF">2002-04-23T19:00:55Z</dcterms:created>
  <dcterms:modified xsi:type="dcterms:W3CDTF">2004-06-18T15:57:17Z</dcterms:modified>
  <cp:category>decennial estimates population state iowa county counties 2000 20001 births deaths net domestic international migration residual change</cp:category>
  <cp:version/>
  <cp:contentType/>
  <cp:contentStatus/>
</cp:coreProperties>
</file>