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8405" windowHeight="9615" activeTab="0"/>
  </bookViews>
  <sheets>
    <sheet name="Population estimate" sheetId="1" r:id="rId1"/>
  </sheets>
  <definedNames>
    <definedName name="_xlnm.Print_Titles" localSheetId="0">'Population estimate'!$1:$5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<sst xmlns="http://schemas.openxmlformats.org/spreadsheetml/2006/main" count="62" uniqueCount="62">
  <si>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</si>
  <si>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</si>
  <si>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</si>
  <si>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</si>
  <si>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</si>
  <si>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</si>
  <si>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</si>
  <si>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</si>
  <si>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Woodbury county, IA </t>
  </si>
  <si>
    <t xml:space="preserve">Dakota county, NE </t>
  </si>
  <si>
    <t xml:space="preserve">Union county, SD </t>
  </si>
  <si>
    <t xml:space="preserve">Ames-Boone, IA </t>
  </si>
  <si>
    <t xml:space="preserve">Ames Metropolitan Statistical Area </t>
  </si>
  <si>
    <t xml:space="preserve">Story county, IA </t>
  </si>
  <si>
    <t xml:space="preserve">Boone county, IA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</si>
  <si>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</si>
  <si>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</si>
  <si>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</si>
  <si>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</si>
  <si>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</si>
  <si>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Jasper county, IA </t>
  </si>
  <si>
    <t xml:space="preserve">Omaha-Council Bluffs-Fremont, NE-IA </t>
  </si>
  <si>
    <t xml:space="preserve">Omaha, NE-IA Metropolitan Statistical Area </t>
  </si>
  <si>
    <t xml:space="preserve">Fremont, NE Micropolitan Statistical Area </t>
  </si>
  <si>
    <t xml:space="preserve">Dodge county, NE </t>
  </si>
  <si>
    <t xml:space="preserve">Sioux City-Vermillion, IA-NE-SD </t>
  </si>
  <si>
    <t xml:space="preserve">Sioux City, IA-NE-SD Metropolitan Statistical Area </t>
  </si>
  <si>
    <t xml:space="preserve">Dixon county, NE </t>
  </si>
  <si>
    <t xml:space="preserve">Vermillion, SD Micropolitan Statistical Area </t>
  </si>
  <si>
    <t xml:space="preserve">Clay county, SD </t>
  </si>
  <si>
    <t xml:space="preserve">Des Moines-Newton-Pella, IA </t>
  </si>
  <si>
    <t xml:space="preserve">Pella Micropolitan Statistical Area </t>
  </si>
  <si>
    <t xml:space="preserve">Marion county, IA </t>
  </si>
  <si>
    <r>
      <t>1</t>
    </r>
    <r>
      <rPr>
        <b/>
        <sz val="10"/>
        <rFont val="Arial"/>
        <family val="2"/>
      </rPr>
      <t xml:space="preserve"> Combined statistical areas as defined in 2003</t>
    </r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</si>
  <si>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</si>
  <si>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releases new population estimates for the current year, it also revises estimates for previous years in the decade.</t>
  </si>
  <si>
    <t xml:space="preserve">Prepared By: State Library of Iowa, State Data Center Program, 800-248-4483, </t>
  </si>
  <si>
    <t>http://www.iowadatacenter.org</t>
  </si>
  <si>
    <t>April 1, 2000 Population estimates base</t>
  </si>
  <si>
    <t>July 1, 2005 Estimate</t>
  </si>
  <si>
    <t>July 1, 2004 Estimate</t>
  </si>
  <si>
    <t>July 1, 2003 Estimate</t>
  </si>
  <si>
    <t>July 1, 2002 Estimate</t>
  </si>
  <si>
    <t>July 1, 2001 Estimate</t>
  </si>
  <si>
    <t>July 1, 2000 Estimate</t>
  </si>
  <si>
    <t>April 1, 2000 Census</t>
  </si>
  <si>
    <t>Numeric change</t>
  </si>
  <si>
    <t>Percent change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</si>
  <si>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</si>
  <si>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</si>
  <si>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 xml:space="preserve">Caution is urged in making year-to-year comparisons of population estimates. When the Census Bureau </t>
  </si>
  <si>
    <t>Population (Revised)</t>
  </si>
  <si>
    <t>July 1, 2006 Estimate</t>
  </si>
  <si>
    <t xml:space="preserve">Des Moines-West Des Moines Metropolitan Statistical Area </t>
  </si>
  <si>
    <t>Newton Micropolitan Statistical Area</t>
  </si>
  <si>
    <t>Boone Micropolitan Statisical Area</t>
  </si>
  <si>
    <t>July 1, 2007 Estimate</t>
  </si>
  <si>
    <t>July 1, 2008 Estimate</t>
  </si>
  <si>
    <t>July 1, 2009 Estimate</t>
  </si>
  <si>
    <t>4/1/2000 (Estimates base) to 7/1/2009</t>
  </si>
  <si>
    <t>Source: U.S. Census Bureau, Population Division, (301) 763-2385, Released March 23, 2010</t>
  </si>
  <si>
    <t>Population Estimates and Numeric and Percent Change for Iowa's Combined Statistical Areas (2003 definition): 2000-2009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</si>
</sst>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7" fillId="0" borderId="0" xfId="53" applyFont="1" applyAlignment="1" applyProtection="1">
      <alignment horizontal="left" indent="1"/>
      <protection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0" xfId="0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16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 quotePrefix="1">
      <alignment horizontal="center" wrapText="1"/>
    </xf>
    <xf numFmtId="0" fontId="1" fillId="33" borderId="14" xfId="0" applyFont="1" applyFill="1" applyBorder="1" applyAlignment="1" quotePrefix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5" width="8.7109375" style="0" customWidth="1"/>
    <col min="6" max="7" width="9.00390625" style="0" customWidth="1"/>
    <col min="9" max="10" width="8.7109375" style="0" customWidth="1"/>
    <col min="11" max="11" width="8.421875" style="0" customWidth="1"/>
    <col min="12" max="12" width="10.7109375" style="0" customWidth="1"/>
    <col min="13" max="13" width="8.8515625" style="0" customWidth="1"/>
  </cols>
  <sheetData>
    <row r="1" ht="12.75">
      <c r="A1" s="1" t="s">
        <v>61</v>
      </c>
    </row>
    <row r="3" spans="1:15" ht="27" customHeight="1">
      <c r="A3" s="22"/>
      <c r="B3" s="31" t="s">
        <v>58</v>
      </c>
      <c r="C3" s="35" t="s">
        <v>51</v>
      </c>
      <c r="D3" s="36"/>
      <c r="E3" s="36"/>
      <c r="F3" s="36"/>
      <c r="G3" s="36"/>
      <c r="H3" s="36"/>
      <c r="I3" s="36"/>
      <c r="J3" s="36"/>
      <c r="K3" s="37"/>
      <c r="L3" s="31" t="s">
        <v>38</v>
      </c>
      <c r="M3" s="13"/>
      <c r="N3" s="33" t="s">
        <v>59</v>
      </c>
      <c r="O3" s="34"/>
    </row>
    <row r="4" spans="1:15" ht="51">
      <c r="A4" s="8" t="s">
        <v>34</v>
      </c>
      <c r="B4" s="32"/>
      <c r="C4" s="14" t="s">
        <v>57</v>
      </c>
      <c r="D4" s="14" t="s">
        <v>56</v>
      </c>
      <c r="E4" s="14" t="s">
        <v>52</v>
      </c>
      <c r="F4" s="14" t="s">
        <v>39</v>
      </c>
      <c r="G4" s="14" t="s">
        <v>40</v>
      </c>
      <c r="H4" s="14" t="s">
        <v>41</v>
      </c>
      <c r="I4" s="14" t="s">
        <v>42</v>
      </c>
      <c r="J4" s="14" t="s">
        <v>43</v>
      </c>
      <c r="K4" s="14" t="s">
        <v>44</v>
      </c>
      <c r="L4" s="32"/>
      <c r="M4" s="14" t="s">
        <v>45</v>
      </c>
      <c r="N4" s="14" t="s">
        <v>46</v>
      </c>
      <c r="O4" s="14" t="s">
        <v>47</v>
      </c>
    </row>
    <row r="6" spans="1:15" ht="12.75">
      <c r="A6" s="25" t="s">
        <v>11</v>
      </c>
      <c r="B6" s="23">
        <f>SUM(B7,B9)</f>
        <v>113286</v>
      </c>
      <c r="C6" s="23">
        <f>SUM(C7,C9)</f>
        <v>112405</v>
      </c>
      <c r="D6" s="23">
        <f>SUM(D7,D9)</f>
        <v>111529</v>
      </c>
      <c r="E6" s="23">
        <f aca="true" t="shared" si="0" ref="E6:K6">SUM(E7,E9)</f>
        <v>109722</v>
      </c>
      <c r="F6" s="23">
        <f t="shared" si="0"/>
        <v>108068</v>
      </c>
      <c r="G6" s="23">
        <f t="shared" si="0"/>
        <v>108121</v>
      </c>
      <c r="H6" s="23">
        <f t="shared" si="0"/>
        <v>107576</v>
      </c>
      <c r="I6" s="23">
        <f t="shared" si="0"/>
        <v>107644</v>
      </c>
      <c r="J6" s="23">
        <f t="shared" si="0"/>
        <v>106267</v>
      </c>
      <c r="K6" s="23">
        <f t="shared" si="0"/>
        <v>106374</v>
      </c>
      <c r="L6" s="23">
        <v>106205</v>
      </c>
      <c r="M6" s="23">
        <v>106205</v>
      </c>
      <c r="N6" s="15">
        <f>B6-L6</f>
        <v>7081</v>
      </c>
      <c r="O6" s="16">
        <f>N6/L6</f>
        <v>0.06667294383503601</v>
      </c>
    </row>
    <row r="7" spans="1:15" ht="12.75">
      <c r="A7" s="28" t="s">
        <v>12</v>
      </c>
      <c r="B7" s="23">
        <v>87214</v>
      </c>
      <c r="C7" s="23">
        <v>86219</v>
      </c>
      <c r="D7" s="23">
        <v>85232</v>
      </c>
      <c r="E7" s="23">
        <v>83476</v>
      </c>
      <c r="F7" s="23">
        <v>81757</v>
      </c>
      <c r="G7" s="23">
        <v>81897</v>
      </c>
      <c r="H7" s="23">
        <v>81453</v>
      </c>
      <c r="I7" s="23">
        <v>81612</v>
      </c>
      <c r="J7" s="23">
        <v>80057</v>
      </c>
      <c r="K7" s="23">
        <v>80127</v>
      </c>
      <c r="L7" s="23">
        <v>79981</v>
      </c>
      <c r="M7" s="23">
        <v>79981</v>
      </c>
      <c r="N7" s="15">
        <f>B7-L7</f>
        <v>7233</v>
      </c>
      <c r="O7" s="16">
        <f>N7/L7</f>
        <v>0.09043397806979157</v>
      </c>
    </row>
    <row r="8" spans="1:15" ht="12.75">
      <c r="A8" s="29" t="s">
        <v>13</v>
      </c>
      <c r="B8" s="11">
        <v>87214</v>
      </c>
      <c r="C8" s="11">
        <v>86219</v>
      </c>
      <c r="D8" s="11">
        <v>85232</v>
      </c>
      <c r="E8" s="11">
        <v>83476</v>
      </c>
      <c r="F8" s="11">
        <v>81757</v>
      </c>
      <c r="G8" s="11">
        <v>81897</v>
      </c>
      <c r="H8" s="11">
        <v>81453</v>
      </c>
      <c r="I8" s="11">
        <v>81612</v>
      </c>
      <c r="J8" s="11">
        <v>80057</v>
      </c>
      <c r="K8" s="11">
        <v>80127</v>
      </c>
      <c r="L8" s="11">
        <v>79981</v>
      </c>
      <c r="M8" s="11">
        <v>79981</v>
      </c>
      <c r="N8" s="17">
        <f>B8-L8</f>
        <v>7233</v>
      </c>
      <c r="O8" s="18">
        <f>N8/L8</f>
        <v>0.09043397806979157</v>
      </c>
    </row>
    <row r="9" spans="1:15" ht="13.5" customHeight="1">
      <c r="A9" s="28" t="s">
        <v>55</v>
      </c>
      <c r="B9" s="23">
        <v>26072</v>
      </c>
      <c r="C9" s="23">
        <v>26186</v>
      </c>
      <c r="D9" s="23">
        <v>26297</v>
      </c>
      <c r="E9" s="23">
        <v>26246</v>
      </c>
      <c r="F9" s="23">
        <v>26311</v>
      </c>
      <c r="G9" s="23">
        <v>26224</v>
      </c>
      <c r="H9" s="23">
        <v>26123</v>
      </c>
      <c r="I9" s="23">
        <v>26032</v>
      </c>
      <c r="J9" s="23">
        <v>26210</v>
      </c>
      <c r="K9" s="23">
        <v>26247</v>
      </c>
      <c r="L9" s="23">
        <v>26216</v>
      </c>
      <c r="M9" s="23">
        <v>26224</v>
      </c>
      <c r="N9" s="15">
        <f>B9-L9</f>
        <v>-144</v>
      </c>
      <c r="O9" s="16">
        <f>N9/L9</f>
        <v>-0.00549282880683552</v>
      </c>
    </row>
    <row r="10" spans="1:15" ht="12.75">
      <c r="A10" s="29" t="s">
        <v>14</v>
      </c>
      <c r="B10" s="11">
        <v>26072</v>
      </c>
      <c r="C10" s="11">
        <v>26186</v>
      </c>
      <c r="D10" s="11">
        <v>26297</v>
      </c>
      <c r="E10" s="11">
        <v>26246</v>
      </c>
      <c r="F10" s="11">
        <v>26311</v>
      </c>
      <c r="G10" s="11">
        <v>26224</v>
      </c>
      <c r="H10" s="11">
        <v>26123</v>
      </c>
      <c r="I10" s="11">
        <v>26032</v>
      </c>
      <c r="J10" s="11">
        <v>26210</v>
      </c>
      <c r="K10" s="11">
        <v>26247</v>
      </c>
      <c r="L10" s="11">
        <v>26216</v>
      </c>
      <c r="M10" s="11">
        <v>26224</v>
      </c>
      <c r="N10" s="17">
        <f>B10-L10</f>
        <v>-144</v>
      </c>
      <c r="O10" s="18">
        <f>N10/L10</f>
        <v>-0.00549282880683552</v>
      </c>
    </row>
    <row r="11" spans="1:7" ht="12.75">
      <c r="A11" s="27"/>
      <c r="F11" s="7"/>
      <c r="G11" s="7"/>
    </row>
    <row r="12" spans="1:15" ht="12.75">
      <c r="A12" s="25" t="s">
        <v>30</v>
      </c>
      <c r="B12" s="23">
        <f>SUM(B21,B19,B13)</f>
        <v>640863</v>
      </c>
      <c r="C12" s="23">
        <f>SUM(C21,C19,C13)</f>
        <v>631668</v>
      </c>
      <c r="D12" s="23">
        <f>SUM(D21,D19,D13)</f>
        <v>621186</v>
      </c>
      <c r="E12" s="23">
        <f aca="true" t="shared" si="1" ref="E12:K12">SUM(E21,E19,E13)</f>
        <v>610211</v>
      </c>
      <c r="F12" s="23">
        <f t="shared" si="1"/>
        <v>597993</v>
      </c>
      <c r="G12" s="23">
        <f t="shared" si="1"/>
        <v>586108</v>
      </c>
      <c r="H12" s="23">
        <f t="shared" si="1"/>
        <v>578327</v>
      </c>
      <c r="I12" s="23">
        <f t="shared" si="1"/>
        <v>570667</v>
      </c>
      <c r="J12" s="23">
        <f t="shared" si="1"/>
        <v>563706</v>
      </c>
      <c r="K12" s="23">
        <f t="shared" si="1"/>
        <v>555982</v>
      </c>
      <c r="L12" s="23">
        <v>550665</v>
      </c>
      <c r="M12" s="23">
        <v>550659</v>
      </c>
      <c r="N12" s="15">
        <f aca="true" t="shared" si="2" ref="N12:N22">B12-L12</f>
        <v>90198</v>
      </c>
      <c r="O12" s="16">
        <f>N12/L12</f>
        <v>0.16379831658086133</v>
      </c>
    </row>
    <row r="13" spans="1:15" ht="25.5">
      <c r="A13" s="28" t="s">
        <v>53</v>
      </c>
      <c r="B13" s="23">
        <f>SUM(B14:B18)</f>
        <v>562906</v>
      </c>
      <c r="C13" s="23">
        <f aca="true" t="shared" si="3" ref="C13:M13">SUM(C14:C18)</f>
        <v>554101</v>
      </c>
      <c r="D13" s="23">
        <f t="shared" si="3"/>
        <v>544240</v>
      </c>
      <c r="E13" s="23">
        <f t="shared" si="3"/>
        <v>533704</v>
      </c>
      <c r="F13" s="23">
        <f t="shared" si="3"/>
        <v>522760</v>
      </c>
      <c r="G13" s="23">
        <f t="shared" si="3"/>
        <v>511589</v>
      </c>
      <c r="H13" s="23">
        <f t="shared" si="3"/>
        <v>504107</v>
      </c>
      <c r="I13" s="23">
        <f t="shared" si="3"/>
        <v>496973</v>
      </c>
      <c r="J13" s="23">
        <f t="shared" si="3"/>
        <v>490191</v>
      </c>
      <c r="K13" s="23">
        <f t="shared" si="3"/>
        <v>483103</v>
      </c>
      <c r="L13" s="23">
        <f t="shared" si="3"/>
        <v>481501</v>
      </c>
      <c r="M13" s="23">
        <f t="shared" si="3"/>
        <v>481394</v>
      </c>
      <c r="N13" s="15">
        <f t="shared" si="2"/>
        <v>81405</v>
      </c>
      <c r="O13" s="16">
        <f aca="true" t="shared" si="4" ref="O13:O18">N13/L13</f>
        <v>0.16906506943910812</v>
      </c>
    </row>
    <row r="14" spans="1:15" ht="12.75">
      <c r="A14" s="29" t="s">
        <v>15</v>
      </c>
      <c r="B14" s="11">
        <v>61950</v>
      </c>
      <c r="C14" s="11">
        <v>59977</v>
      </c>
      <c r="D14" s="11">
        <v>57278</v>
      </c>
      <c r="E14" s="11">
        <v>54592</v>
      </c>
      <c r="F14" s="11">
        <v>51779</v>
      </c>
      <c r="G14" s="11">
        <v>49388</v>
      </c>
      <c r="H14" s="11">
        <v>46308</v>
      </c>
      <c r="I14" s="11">
        <v>44324</v>
      </c>
      <c r="J14" s="11">
        <v>42720</v>
      </c>
      <c r="K14" s="11">
        <v>41070</v>
      </c>
      <c r="L14" s="11">
        <v>40776</v>
      </c>
      <c r="M14" s="11">
        <v>40750</v>
      </c>
      <c r="N14" s="17">
        <f t="shared" si="2"/>
        <v>21174</v>
      </c>
      <c r="O14" s="18">
        <f t="shared" si="4"/>
        <v>0.5192760447321955</v>
      </c>
    </row>
    <row r="15" spans="1:15" ht="12.75">
      <c r="A15" s="29" t="s">
        <v>16</v>
      </c>
      <c r="B15" s="11">
        <v>10833</v>
      </c>
      <c r="C15" s="11">
        <v>10984</v>
      </c>
      <c r="D15" s="11">
        <v>11051</v>
      </c>
      <c r="E15" s="11">
        <v>11093</v>
      </c>
      <c r="F15" s="11">
        <v>11201</v>
      </c>
      <c r="G15" s="11">
        <v>11350</v>
      </c>
      <c r="H15" s="11">
        <v>11310</v>
      </c>
      <c r="I15" s="11">
        <v>11214</v>
      </c>
      <c r="J15" s="11">
        <v>11220</v>
      </c>
      <c r="K15" s="11">
        <v>11341</v>
      </c>
      <c r="L15" s="11">
        <v>11353</v>
      </c>
      <c r="M15" s="11">
        <v>11353</v>
      </c>
      <c r="N15" s="17">
        <f t="shared" si="2"/>
        <v>-520</v>
      </c>
      <c r="O15" s="18">
        <f t="shared" si="4"/>
        <v>-0.0458028714877125</v>
      </c>
    </row>
    <row r="16" spans="1:15" ht="12.75">
      <c r="A16" s="29" t="s">
        <v>17</v>
      </c>
      <c r="B16" s="11">
        <v>15409</v>
      </c>
      <c r="C16" s="11">
        <v>15454</v>
      </c>
      <c r="D16" s="11">
        <v>15343</v>
      </c>
      <c r="E16" s="11">
        <v>15196</v>
      </c>
      <c r="F16" s="11">
        <v>14864</v>
      </c>
      <c r="G16" s="11">
        <v>14689</v>
      </c>
      <c r="H16" s="11">
        <v>14454</v>
      </c>
      <c r="I16" s="11">
        <v>14315</v>
      </c>
      <c r="J16" s="11">
        <v>14148</v>
      </c>
      <c r="K16" s="11">
        <v>14058</v>
      </c>
      <c r="L16" s="11">
        <v>14019</v>
      </c>
      <c r="M16" s="11">
        <v>14019</v>
      </c>
      <c r="N16" s="17">
        <f t="shared" si="2"/>
        <v>1390</v>
      </c>
      <c r="O16" s="18">
        <f t="shared" si="4"/>
        <v>0.09915115200798916</v>
      </c>
    </row>
    <row r="17" spans="1:15" ht="12.75">
      <c r="A17" s="29" t="s">
        <v>18</v>
      </c>
      <c r="B17" s="11">
        <v>429439</v>
      </c>
      <c r="C17" s="11">
        <v>422893</v>
      </c>
      <c r="D17" s="11">
        <v>416276</v>
      </c>
      <c r="E17" s="11">
        <v>409146</v>
      </c>
      <c r="F17" s="11">
        <v>401993</v>
      </c>
      <c r="G17" s="11">
        <v>393899</v>
      </c>
      <c r="H17" s="11">
        <v>390092</v>
      </c>
      <c r="I17" s="11">
        <v>385838</v>
      </c>
      <c r="J17" s="11">
        <v>381093</v>
      </c>
      <c r="K17" s="11">
        <v>375963</v>
      </c>
      <c r="L17" s="11">
        <v>374575</v>
      </c>
      <c r="M17" s="11">
        <v>374601</v>
      </c>
      <c r="N17" s="17">
        <f t="shared" si="2"/>
        <v>54864</v>
      </c>
      <c r="O17" s="18">
        <f t="shared" si="4"/>
        <v>0.14646999933257693</v>
      </c>
    </row>
    <row r="18" spans="1:15" ht="12.75">
      <c r="A18" s="29" t="s">
        <v>19</v>
      </c>
      <c r="B18" s="11">
        <v>45275</v>
      </c>
      <c r="C18" s="11">
        <v>44793</v>
      </c>
      <c r="D18" s="11">
        <v>44292</v>
      </c>
      <c r="E18" s="11">
        <v>43677</v>
      </c>
      <c r="F18" s="11">
        <v>42923</v>
      </c>
      <c r="G18" s="11">
        <v>42263</v>
      </c>
      <c r="H18" s="11">
        <v>41943</v>
      </c>
      <c r="I18" s="11">
        <v>41282</v>
      </c>
      <c r="J18" s="11">
        <v>41010</v>
      </c>
      <c r="K18" s="11">
        <v>40671</v>
      </c>
      <c r="L18" s="11">
        <v>40778</v>
      </c>
      <c r="M18" s="11">
        <v>40671</v>
      </c>
      <c r="N18" s="17">
        <f t="shared" si="2"/>
        <v>4497</v>
      </c>
      <c r="O18" s="18">
        <f t="shared" si="4"/>
        <v>0.11028005296973858</v>
      </c>
    </row>
    <row r="19" spans="1:15" ht="12.75" customHeight="1">
      <c r="A19" s="28" t="s">
        <v>54</v>
      </c>
      <c r="B19" s="23">
        <v>45275</v>
      </c>
      <c r="C19" s="23">
        <v>44793</v>
      </c>
      <c r="D19" s="23">
        <v>44292</v>
      </c>
      <c r="E19" s="23">
        <v>43677</v>
      </c>
      <c r="F19" s="23">
        <v>42923</v>
      </c>
      <c r="G19" s="23">
        <v>42263</v>
      </c>
      <c r="H19" s="23">
        <v>41943</v>
      </c>
      <c r="I19" s="23">
        <v>41282</v>
      </c>
      <c r="J19" s="23">
        <v>41010</v>
      </c>
      <c r="K19" s="23">
        <v>40778</v>
      </c>
      <c r="L19" s="23">
        <v>40671</v>
      </c>
      <c r="M19" s="23">
        <v>40671</v>
      </c>
      <c r="N19" s="15">
        <f t="shared" si="2"/>
        <v>4604</v>
      </c>
      <c r="O19" s="16">
        <f>N19/L19</f>
        <v>0.11320105234688108</v>
      </c>
    </row>
    <row r="20" spans="1:15" ht="12.75">
      <c r="A20" s="30" t="s">
        <v>20</v>
      </c>
      <c r="B20" s="11">
        <v>45275</v>
      </c>
      <c r="C20" s="11">
        <v>44793</v>
      </c>
      <c r="D20" s="11">
        <v>44292</v>
      </c>
      <c r="E20" s="11">
        <v>43677</v>
      </c>
      <c r="F20" s="11">
        <v>42923</v>
      </c>
      <c r="G20" s="11">
        <v>42263</v>
      </c>
      <c r="H20" s="11">
        <v>41943</v>
      </c>
      <c r="I20" s="11">
        <v>41282</v>
      </c>
      <c r="J20" s="11">
        <v>41010</v>
      </c>
      <c r="K20" s="11">
        <v>40778</v>
      </c>
      <c r="L20" s="11">
        <v>40671</v>
      </c>
      <c r="M20" s="11">
        <v>40671</v>
      </c>
      <c r="N20" s="17">
        <f t="shared" si="2"/>
        <v>4604</v>
      </c>
      <c r="O20" s="18">
        <f>N20/L20</f>
        <v>0.11320105234688108</v>
      </c>
    </row>
    <row r="21" spans="1:15" ht="12.75">
      <c r="A21" s="28" t="s">
        <v>31</v>
      </c>
      <c r="B21" s="23">
        <v>32682</v>
      </c>
      <c r="C21" s="23">
        <v>32774</v>
      </c>
      <c r="D21" s="23">
        <v>32654</v>
      </c>
      <c r="E21" s="23">
        <v>32830</v>
      </c>
      <c r="F21" s="23">
        <v>32310</v>
      </c>
      <c r="G21" s="23">
        <v>32256</v>
      </c>
      <c r="H21" s="23">
        <v>32277</v>
      </c>
      <c r="I21" s="23">
        <v>32412</v>
      </c>
      <c r="J21" s="23">
        <v>32505</v>
      </c>
      <c r="K21" s="23">
        <v>32101</v>
      </c>
      <c r="L21" s="23">
        <v>32054</v>
      </c>
      <c r="M21" s="23">
        <v>32052</v>
      </c>
      <c r="N21" s="15">
        <f t="shared" si="2"/>
        <v>628</v>
      </c>
      <c r="O21" s="16">
        <f>N21/L21</f>
        <v>0.019591938603606415</v>
      </c>
    </row>
    <row r="22" spans="1:15" ht="12.75">
      <c r="A22" s="30" t="s">
        <v>32</v>
      </c>
      <c r="B22" s="11">
        <v>32682</v>
      </c>
      <c r="C22" s="11">
        <v>32774</v>
      </c>
      <c r="D22" s="11">
        <v>32654</v>
      </c>
      <c r="E22" s="11">
        <v>32830</v>
      </c>
      <c r="F22" s="11">
        <v>32310</v>
      </c>
      <c r="G22" s="11">
        <v>32256</v>
      </c>
      <c r="H22" s="11">
        <v>32277</v>
      </c>
      <c r="I22" s="11">
        <v>32412</v>
      </c>
      <c r="J22" s="11">
        <v>32505</v>
      </c>
      <c r="K22" s="11">
        <v>32101</v>
      </c>
      <c r="L22" s="11">
        <v>32054</v>
      </c>
      <c r="M22" s="11">
        <v>32052</v>
      </c>
      <c r="N22" s="17">
        <f t="shared" si="2"/>
        <v>628</v>
      </c>
      <c r="O22" s="18">
        <f>N22/L22</f>
        <v>0.019591938603606415</v>
      </c>
    </row>
    <row r="23" spans="1:7" ht="12.75">
      <c r="A23" s="27"/>
      <c r="F23" s="7"/>
      <c r="G23" s="7"/>
    </row>
    <row r="24" spans="1:15" ht="12.75">
      <c r="A24" s="25" t="s">
        <v>21</v>
      </c>
      <c r="B24" s="23">
        <f>SUM(B25,B34)</f>
        <v>885157</v>
      </c>
      <c r="C24" s="23">
        <f>SUM(C25,C34)</f>
        <v>874927</v>
      </c>
      <c r="D24" s="23">
        <f>SUM(D25,D34)</f>
        <v>865040</v>
      </c>
      <c r="E24" s="23">
        <f aca="true" t="shared" si="5" ref="E24:K24">SUM(E25,E34)</f>
        <v>855932</v>
      </c>
      <c r="F24" s="23">
        <f t="shared" si="5"/>
        <v>846325</v>
      </c>
      <c r="G24" s="23">
        <f t="shared" si="5"/>
        <v>836246</v>
      </c>
      <c r="H24" s="23">
        <f t="shared" si="5"/>
        <v>826353</v>
      </c>
      <c r="I24" s="23">
        <f t="shared" si="5"/>
        <v>818212</v>
      </c>
      <c r="J24" s="23">
        <f t="shared" si="5"/>
        <v>811404</v>
      </c>
      <c r="K24" s="23">
        <f t="shared" si="5"/>
        <v>805337</v>
      </c>
      <c r="L24" s="23">
        <v>803300</v>
      </c>
      <c r="M24" s="23">
        <v>803201</v>
      </c>
      <c r="N24" s="15">
        <f>B24-L24</f>
        <v>81857</v>
      </c>
      <c r="O24" s="16">
        <f>N24/L24</f>
        <v>0.10190090875140047</v>
      </c>
    </row>
    <row r="25" spans="1:16" ht="25.5">
      <c r="A25" s="28" t="s">
        <v>22</v>
      </c>
      <c r="B25" s="23">
        <f>SUM(B26:B33)</f>
        <v>849517</v>
      </c>
      <c r="C25" s="23">
        <f aca="true" t="shared" si="6" ref="C25:M25">SUM(C26:C33)</f>
        <v>839265</v>
      </c>
      <c r="D25" s="23">
        <f t="shared" si="6"/>
        <v>829183</v>
      </c>
      <c r="E25" s="23">
        <f t="shared" si="6"/>
        <v>820051</v>
      </c>
      <c r="F25" s="23">
        <f t="shared" si="6"/>
        <v>810493</v>
      </c>
      <c r="G25" s="23">
        <f t="shared" si="6"/>
        <v>800459</v>
      </c>
      <c r="H25" s="23">
        <f t="shared" si="6"/>
        <v>790535</v>
      </c>
      <c r="I25" s="23">
        <f t="shared" si="6"/>
        <v>782384</v>
      </c>
      <c r="J25" s="23">
        <f t="shared" si="6"/>
        <v>775380</v>
      </c>
      <c r="K25" s="23">
        <f t="shared" si="6"/>
        <v>769117</v>
      </c>
      <c r="L25" s="23">
        <f t="shared" si="6"/>
        <v>767144</v>
      </c>
      <c r="M25" s="23">
        <f t="shared" si="6"/>
        <v>767041</v>
      </c>
      <c r="N25" s="15">
        <f>B25-L25</f>
        <v>82373</v>
      </c>
      <c r="O25" s="16">
        <f aca="true" t="shared" si="7" ref="O25:O33">N25/L25</f>
        <v>0.10737619012858081</v>
      </c>
      <c r="P25" s="1"/>
    </row>
    <row r="26" spans="1:15" ht="12.75">
      <c r="A26" s="29" t="s">
        <v>0</v>
      </c>
      <c r="B26" s="11">
        <v>15328</v>
      </c>
      <c r="C26" s="11">
        <v>15245</v>
      </c>
      <c r="D26" s="11">
        <v>15416</v>
      </c>
      <c r="E26" s="11">
        <v>15542</v>
      </c>
      <c r="F26" s="11">
        <v>15520</v>
      </c>
      <c r="G26" s="11">
        <v>15542</v>
      </c>
      <c r="H26" s="11">
        <v>15544</v>
      </c>
      <c r="I26" s="11">
        <v>15497</v>
      </c>
      <c r="J26" s="11">
        <v>15638</v>
      </c>
      <c r="K26" s="11">
        <v>15691</v>
      </c>
      <c r="L26" s="11">
        <v>15666</v>
      </c>
      <c r="M26" s="11">
        <v>15666</v>
      </c>
      <c r="N26" s="17">
        <f aca="true" t="shared" si="8" ref="N26:N33">B26-L26</f>
        <v>-338</v>
      </c>
      <c r="O26" s="18">
        <f t="shared" si="7"/>
        <v>-0.02157538618664624</v>
      </c>
    </row>
    <row r="27" spans="1:15" ht="12.75">
      <c r="A27" s="29" t="s">
        <v>1</v>
      </c>
      <c r="B27" s="11">
        <v>15002</v>
      </c>
      <c r="C27" s="11">
        <v>15127</v>
      </c>
      <c r="D27" s="11">
        <v>15147</v>
      </c>
      <c r="E27" s="11">
        <v>15139</v>
      </c>
      <c r="F27" s="11">
        <v>14846</v>
      </c>
      <c r="G27" s="11">
        <v>14695</v>
      </c>
      <c r="H27" s="11">
        <v>14596</v>
      </c>
      <c r="I27" s="11">
        <v>14533</v>
      </c>
      <c r="J27" s="11">
        <v>14482</v>
      </c>
      <c r="K27" s="11">
        <v>14555</v>
      </c>
      <c r="L27" s="11">
        <v>14547</v>
      </c>
      <c r="M27" s="11">
        <v>14547</v>
      </c>
      <c r="N27" s="17">
        <f t="shared" si="8"/>
        <v>455</v>
      </c>
      <c r="O27" s="18">
        <f t="shared" si="7"/>
        <v>0.03127792672028597</v>
      </c>
    </row>
    <row r="28" spans="1:15" ht="12.75">
      <c r="A28" s="29" t="s">
        <v>2</v>
      </c>
      <c r="B28" s="11">
        <v>90224</v>
      </c>
      <c r="C28" s="11">
        <v>89986</v>
      </c>
      <c r="D28" s="11">
        <v>89572</v>
      </c>
      <c r="E28" s="11">
        <v>89393</v>
      </c>
      <c r="F28" s="11">
        <v>88960</v>
      </c>
      <c r="G28" s="11">
        <v>88781</v>
      </c>
      <c r="H28" s="11">
        <v>88055</v>
      </c>
      <c r="I28" s="11">
        <v>87944</v>
      </c>
      <c r="J28" s="11">
        <v>87671</v>
      </c>
      <c r="K28" s="11">
        <v>87966</v>
      </c>
      <c r="L28" s="11">
        <v>87807</v>
      </c>
      <c r="M28" s="11">
        <v>87704</v>
      </c>
      <c r="N28" s="17">
        <f t="shared" si="8"/>
        <v>2417</v>
      </c>
      <c r="O28" s="18">
        <f t="shared" si="7"/>
        <v>0.027526279226029817</v>
      </c>
    </row>
    <row r="29" spans="1:15" ht="12.75">
      <c r="A29" s="29" t="s">
        <v>3</v>
      </c>
      <c r="B29" s="19">
        <v>25485</v>
      </c>
      <c r="C29" s="19">
        <v>25643</v>
      </c>
      <c r="D29" s="19">
        <v>25520</v>
      </c>
      <c r="E29" s="19">
        <v>25462</v>
      </c>
      <c r="F29" s="19">
        <v>25363</v>
      </c>
      <c r="G29" s="19">
        <v>25241</v>
      </c>
      <c r="H29" s="19">
        <v>25011</v>
      </c>
      <c r="I29" s="19">
        <v>24704</v>
      </c>
      <c r="J29" s="19">
        <v>24524</v>
      </c>
      <c r="K29" s="19">
        <v>24394</v>
      </c>
      <c r="L29" s="19">
        <v>24334</v>
      </c>
      <c r="M29" s="19">
        <v>24334</v>
      </c>
      <c r="N29" s="17">
        <f t="shared" si="8"/>
        <v>1151</v>
      </c>
      <c r="O29" s="18">
        <f t="shared" si="7"/>
        <v>0.047300073970576145</v>
      </c>
    </row>
    <row r="30" spans="1:15" ht="12.75">
      <c r="A30" s="29" t="s">
        <v>4</v>
      </c>
      <c r="B30" s="19">
        <v>510199</v>
      </c>
      <c r="C30" s="19">
        <v>503087</v>
      </c>
      <c r="D30" s="19">
        <v>497292</v>
      </c>
      <c r="E30" s="19">
        <v>492252</v>
      </c>
      <c r="F30" s="19">
        <v>486863</v>
      </c>
      <c r="G30" s="19">
        <v>481196</v>
      </c>
      <c r="H30" s="19">
        <v>476038</v>
      </c>
      <c r="I30" s="19">
        <v>471629</v>
      </c>
      <c r="J30" s="19">
        <v>468026</v>
      </c>
      <c r="K30" s="19">
        <v>464712</v>
      </c>
      <c r="L30" s="19">
        <v>463585</v>
      </c>
      <c r="M30" s="19">
        <v>463585</v>
      </c>
      <c r="N30" s="17">
        <f t="shared" si="8"/>
        <v>46614</v>
      </c>
      <c r="O30" s="18">
        <f t="shared" si="7"/>
        <v>0.1005511394889826</v>
      </c>
    </row>
    <row r="31" spans="1:15" ht="12.75">
      <c r="A31" s="29" t="s">
        <v>5</v>
      </c>
      <c r="B31" s="19">
        <v>153504</v>
      </c>
      <c r="C31" s="19">
        <v>150398</v>
      </c>
      <c r="D31" s="19">
        <v>146249</v>
      </c>
      <c r="E31" s="19">
        <v>142412</v>
      </c>
      <c r="F31" s="19">
        <v>139135</v>
      </c>
      <c r="G31" s="19">
        <v>135572</v>
      </c>
      <c r="H31" s="19">
        <v>131988</v>
      </c>
      <c r="I31" s="19">
        <v>129077</v>
      </c>
      <c r="J31" s="19">
        <v>126040</v>
      </c>
      <c r="K31" s="19">
        <v>123157</v>
      </c>
      <c r="L31" s="19">
        <v>122595</v>
      </c>
      <c r="M31" s="19">
        <v>122595</v>
      </c>
      <c r="N31" s="17">
        <f t="shared" si="8"/>
        <v>30909</v>
      </c>
      <c r="O31" s="18">
        <f t="shared" si="7"/>
        <v>0.2521228435091154</v>
      </c>
    </row>
    <row r="32" spans="1:15" ht="12.75">
      <c r="A32" s="29" t="s">
        <v>6</v>
      </c>
      <c r="B32" s="19">
        <v>20057</v>
      </c>
      <c r="C32" s="19">
        <v>20069</v>
      </c>
      <c r="D32" s="19">
        <v>20138</v>
      </c>
      <c r="E32" s="19">
        <v>20107</v>
      </c>
      <c r="F32" s="19">
        <v>20206</v>
      </c>
      <c r="G32" s="19">
        <v>20049</v>
      </c>
      <c r="H32" s="19">
        <v>19956</v>
      </c>
      <c r="I32" s="19">
        <v>19832</v>
      </c>
      <c r="J32" s="19">
        <v>19917</v>
      </c>
      <c r="K32" s="19">
        <v>19852</v>
      </c>
      <c r="L32" s="19">
        <v>19830</v>
      </c>
      <c r="M32" s="19">
        <v>19830</v>
      </c>
      <c r="N32" s="17">
        <f t="shared" si="8"/>
        <v>227</v>
      </c>
      <c r="O32" s="18">
        <f t="shared" si="7"/>
        <v>0.011447302067574383</v>
      </c>
    </row>
    <row r="33" spans="1:15" ht="12.75">
      <c r="A33" s="29" t="s">
        <v>7</v>
      </c>
      <c r="B33" s="19">
        <v>19718</v>
      </c>
      <c r="C33" s="19">
        <v>19710</v>
      </c>
      <c r="D33" s="19">
        <v>19849</v>
      </c>
      <c r="E33" s="19">
        <v>19744</v>
      </c>
      <c r="F33" s="19">
        <v>19600</v>
      </c>
      <c r="G33" s="19">
        <v>19383</v>
      </c>
      <c r="H33" s="19">
        <v>19347</v>
      </c>
      <c r="I33" s="19">
        <v>19168</v>
      </c>
      <c r="J33" s="19">
        <v>19082</v>
      </c>
      <c r="K33" s="19">
        <v>18790</v>
      </c>
      <c r="L33" s="19">
        <v>18780</v>
      </c>
      <c r="M33" s="19">
        <v>18780</v>
      </c>
      <c r="N33" s="17">
        <f t="shared" si="8"/>
        <v>938</v>
      </c>
      <c r="O33" s="18">
        <f t="shared" si="7"/>
        <v>0.049946751863684774</v>
      </c>
    </row>
    <row r="34" spans="1:15" ht="25.5">
      <c r="A34" s="28" t="s">
        <v>23</v>
      </c>
      <c r="B34" s="23">
        <v>35640</v>
      </c>
      <c r="C34" s="23">
        <v>35662</v>
      </c>
      <c r="D34" s="23">
        <v>35857</v>
      </c>
      <c r="E34" s="23">
        <v>35881</v>
      </c>
      <c r="F34" s="23">
        <v>35832</v>
      </c>
      <c r="G34" s="23">
        <v>35787</v>
      </c>
      <c r="H34" s="23">
        <v>35818</v>
      </c>
      <c r="I34" s="23">
        <v>35828</v>
      </c>
      <c r="J34" s="23">
        <v>36024</v>
      </c>
      <c r="K34" s="23">
        <v>36220</v>
      </c>
      <c r="L34" s="23">
        <v>36160</v>
      </c>
      <c r="M34" s="23">
        <v>36160</v>
      </c>
      <c r="N34" s="15">
        <f>B34-L34</f>
        <v>-520</v>
      </c>
      <c r="O34" s="24">
        <f>N34/L34</f>
        <v>-0.014380530973451327</v>
      </c>
    </row>
    <row r="35" spans="1:15" ht="12.75">
      <c r="A35" s="30" t="s">
        <v>24</v>
      </c>
      <c r="B35" s="19">
        <v>35640</v>
      </c>
      <c r="C35" s="19">
        <v>35662</v>
      </c>
      <c r="D35" s="19">
        <v>35857</v>
      </c>
      <c r="E35" s="19">
        <v>35881</v>
      </c>
      <c r="F35" s="19">
        <v>35832</v>
      </c>
      <c r="G35" s="19">
        <v>35787</v>
      </c>
      <c r="H35" s="19">
        <v>35818</v>
      </c>
      <c r="I35" s="19">
        <v>35828</v>
      </c>
      <c r="J35" s="19">
        <v>36024</v>
      </c>
      <c r="K35" s="19">
        <v>36220</v>
      </c>
      <c r="L35" s="11">
        <v>36160</v>
      </c>
      <c r="M35" s="11">
        <v>36160</v>
      </c>
      <c r="N35" s="17">
        <f>B35-L35</f>
        <v>-520</v>
      </c>
      <c r="O35" s="20">
        <f>N35/L35</f>
        <v>-0.014380530973451327</v>
      </c>
    </row>
    <row r="36" spans="1:7" ht="12.75">
      <c r="A36" s="27"/>
      <c r="F36" s="6"/>
      <c r="G36" s="6"/>
    </row>
    <row r="37" spans="1:15" ht="12.75">
      <c r="A37" s="26" t="s">
        <v>25</v>
      </c>
      <c r="B37" s="23">
        <f>SUM(B38,B43)</f>
        <v>157850</v>
      </c>
      <c r="C37" s="23">
        <f>SUM(C38,C43)</f>
        <v>156361</v>
      </c>
      <c r="D37" s="23">
        <f>SUM(D38,D43)</f>
        <v>155406</v>
      </c>
      <c r="E37" s="23">
        <f aca="true" t="shared" si="9" ref="E37:K37">SUM(E38,E43)</f>
        <v>154703</v>
      </c>
      <c r="F37" s="23">
        <f t="shared" si="9"/>
        <v>153991</v>
      </c>
      <c r="G37" s="23">
        <f t="shared" si="9"/>
        <v>155113</v>
      </c>
      <c r="H37" s="23">
        <f t="shared" si="9"/>
        <v>155339</v>
      </c>
      <c r="I37" s="23">
        <f t="shared" si="9"/>
        <v>155693</v>
      </c>
      <c r="J37" s="23">
        <f t="shared" si="9"/>
        <v>156060</v>
      </c>
      <c r="K37" s="23">
        <f t="shared" si="9"/>
        <v>156503</v>
      </c>
      <c r="L37" s="23">
        <v>156590</v>
      </c>
      <c r="M37" s="23">
        <v>156590</v>
      </c>
      <c r="N37" s="15">
        <f aca="true" t="shared" si="10" ref="N37:N44">B37-L37</f>
        <v>1260</v>
      </c>
      <c r="O37" s="16">
        <f>N37/L37</f>
        <v>0.008046490835940992</v>
      </c>
    </row>
    <row r="38" spans="1:15" ht="25.5">
      <c r="A38" s="28" t="s">
        <v>26</v>
      </c>
      <c r="B38" s="23">
        <f>SUM(B39:B42)</f>
        <v>144360</v>
      </c>
      <c r="C38" s="23">
        <f aca="true" t="shared" si="11" ref="C38:M38">SUM(C39:C42)</f>
        <v>142764</v>
      </c>
      <c r="D38" s="23">
        <f t="shared" si="11"/>
        <v>141948</v>
      </c>
      <c r="E38" s="23">
        <f t="shared" si="11"/>
        <v>141371</v>
      </c>
      <c r="F38" s="23">
        <f t="shared" si="11"/>
        <v>140713</v>
      </c>
      <c r="G38" s="23">
        <f t="shared" si="11"/>
        <v>141852</v>
      </c>
      <c r="H38" s="23">
        <f t="shared" si="11"/>
        <v>141943</v>
      </c>
      <c r="I38" s="23">
        <f t="shared" si="11"/>
        <v>142280</v>
      </c>
      <c r="J38" s="23">
        <f t="shared" si="11"/>
        <v>142490</v>
      </c>
      <c r="K38" s="23">
        <f t="shared" si="11"/>
        <v>143005</v>
      </c>
      <c r="L38" s="23">
        <f t="shared" si="11"/>
        <v>143052</v>
      </c>
      <c r="M38" s="23">
        <f t="shared" si="11"/>
        <v>143053</v>
      </c>
      <c r="N38" s="15">
        <f t="shared" si="10"/>
        <v>1308</v>
      </c>
      <c r="O38" s="18">
        <f aca="true" t="shared" si="12" ref="O38:O44">N38/L38</f>
        <v>0.009143528227497692</v>
      </c>
    </row>
    <row r="39" spans="1:15" ht="12.75">
      <c r="A39" s="29" t="s">
        <v>8</v>
      </c>
      <c r="B39" s="11">
        <v>102831</v>
      </c>
      <c r="C39" s="11">
        <v>101971</v>
      </c>
      <c r="D39" s="11">
        <v>101382</v>
      </c>
      <c r="E39" s="11">
        <v>101427</v>
      </c>
      <c r="F39" s="11">
        <v>101211</v>
      </c>
      <c r="G39" s="11">
        <v>102330</v>
      </c>
      <c r="H39" s="11">
        <v>102441</v>
      </c>
      <c r="I39" s="11">
        <v>102981</v>
      </c>
      <c r="J39" s="11">
        <v>103311</v>
      </c>
      <c r="K39" s="11">
        <v>103822</v>
      </c>
      <c r="L39" s="11">
        <v>103877</v>
      </c>
      <c r="M39" s="11">
        <v>103877</v>
      </c>
      <c r="N39" s="17">
        <f t="shared" si="10"/>
        <v>-1046</v>
      </c>
      <c r="O39" s="18">
        <f t="shared" si="12"/>
        <v>-0.010069601547984636</v>
      </c>
    </row>
    <row r="40" spans="1:15" ht="12.75">
      <c r="A40" s="29" t="s">
        <v>9</v>
      </c>
      <c r="B40" s="19">
        <v>20651</v>
      </c>
      <c r="C40" s="19">
        <v>20339</v>
      </c>
      <c r="D40" s="19">
        <v>20353</v>
      </c>
      <c r="E40" s="19">
        <v>20106</v>
      </c>
      <c r="F40" s="19">
        <v>20027</v>
      </c>
      <c r="G40" s="19">
        <v>20276</v>
      </c>
      <c r="H40" s="19">
        <v>20380</v>
      </c>
      <c r="I40" s="19">
        <v>20302</v>
      </c>
      <c r="J40" s="19">
        <v>20289</v>
      </c>
      <c r="K40" s="19">
        <v>20279</v>
      </c>
      <c r="L40" s="19">
        <v>20253</v>
      </c>
      <c r="M40" s="19">
        <v>20253</v>
      </c>
      <c r="N40" s="17">
        <f t="shared" si="10"/>
        <v>398</v>
      </c>
      <c r="O40" s="18">
        <f t="shared" si="12"/>
        <v>0.01965140966770355</v>
      </c>
    </row>
    <row r="41" spans="1:15" ht="12.75">
      <c r="A41" s="29" t="s">
        <v>27</v>
      </c>
      <c r="B41" s="19">
        <v>6289</v>
      </c>
      <c r="C41" s="19">
        <v>6265</v>
      </c>
      <c r="D41" s="19">
        <v>6230</v>
      </c>
      <c r="E41" s="19">
        <v>6195</v>
      </c>
      <c r="F41" s="19">
        <v>6143</v>
      </c>
      <c r="G41" s="19">
        <v>6068</v>
      </c>
      <c r="H41" s="19">
        <v>6121</v>
      </c>
      <c r="I41" s="19">
        <v>6182</v>
      </c>
      <c r="J41" s="19">
        <v>6251</v>
      </c>
      <c r="K41" s="19">
        <v>6315</v>
      </c>
      <c r="L41" s="19">
        <v>6338</v>
      </c>
      <c r="M41" s="19">
        <v>6339</v>
      </c>
      <c r="N41" s="17">
        <f t="shared" si="10"/>
        <v>-49</v>
      </c>
      <c r="O41" s="18">
        <f t="shared" si="12"/>
        <v>-0.007731145471757652</v>
      </c>
    </row>
    <row r="42" spans="1:15" ht="12.75">
      <c r="A42" s="29" t="s">
        <v>10</v>
      </c>
      <c r="B42" s="19">
        <v>14589</v>
      </c>
      <c r="C42" s="19">
        <v>14189</v>
      </c>
      <c r="D42" s="19">
        <v>13983</v>
      </c>
      <c r="E42" s="19">
        <v>13643</v>
      </c>
      <c r="F42" s="19">
        <v>13332</v>
      </c>
      <c r="G42" s="19">
        <v>13178</v>
      </c>
      <c r="H42" s="19">
        <v>13001</v>
      </c>
      <c r="I42" s="19">
        <v>12815</v>
      </c>
      <c r="J42" s="19">
        <v>12639</v>
      </c>
      <c r="K42" s="19">
        <v>12589</v>
      </c>
      <c r="L42" s="19">
        <v>12584</v>
      </c>
      <c r="M42" s="19">
        <v>12584</v>
      </c>
      <c r="N42" s="17">
        <f t="shared" si="10"/>
        <v>2005</v>
      </c>
      <c r="O42" s="18">
        <f t="shared" si="12"/>
        <v>0.15932930705657977</v>
      </c>
    </row>
    <row r="43" spans="1:15" ht="25.5">
      <c r="A43" s="28" t="s">
        <v>28</v>
      </c>
      <c r="B43" s="23">
        <v>13490</v>
      </c>
      <c r="C43" s="23">
        <v>13597</v>
      </c>
      <c r="D43" s="23">
        <v>13458</v>
      </c>
      <c r="E43" s="23">
        <v>13332</v>
      </c>
      <c r="F43" s="23">
        <v>13278</v>
      </c>
      <c r="G43" s="23">
        <v>13261</v>
      </c>
      <c r="H43" s="23">
        <v>13396</v>
      </c>
      <c r="I43" s="23">
        <v>13413</v>
      </c>
      <c r="J43" s="23">
        <v>13570</v>
      </c>
      <c r="K43" s="23">
        <v>13498</v>
      </c>
      <c r="L43" s="23">
        <v>13537</v>
      </c>
      <c r="M43" s="23">
        <v>13537</v>
      </c>
      <c r="N43" s="15">
        <f t="shared" si="10"/>
        <v>-47</v>
      </c>
      <c r="O43" s="24">
        <f t="shared" si="12"/>
        <v>-0.003471965723572431</v>
      </c>
    </row>
    <row r="44" spans="1:15" ht="12.75">
      <c r="A44" s="29" t="s">
        <v>29</v>
      </c>
      <c r="B44" s="19">
        <v>13490</v>
      </c>
      <c r="C44" s="19">
        <v>13597</v>
      </c>
      <c r="D44" s="19">
        <v>13458</v>
      </c>
      <c r="E44" s="19">
        <v>13332</v>
      </c>
      <c r="F44" s="19">
        <v>13278</v>
      </c>
      <c r="G44" s="19">
        <v>13261</v>
      </c>
      <c r="H44" s="19">
        <v>13396</v>
      </c>
      <c r="I44" s="19">
        <v>13413</v>
      </c>
      <c r="J44" s="19">
        <v>13570</v>
      </c>
      <c r="K44" s="19">
        <v>13498</v>
      </c>
      <c r="L44" s="11">
        <v>13537</v>
      </c>
      <c r="M44" s="11">
        <v>13537</v>
      </c>
      <c r="N44" s="17">
        <f t="shared" si="10"/>
        <v>-47</v>
      </c>
      <c r="O44" s="20">
        <f t="shared" si="12"/>
        <v>-0.003471965723572431</v>
      </c>
    </row>
    <row r="45" spans="1:5" ht="12.75">
      <c r="A45" s="1"/>
      <c r="B45" s="3"/>
      <c r="C45" s="3"/>
      <c r="D45" s="3"/>
      <c r="E45" s="3"/>
    </row>
    <row r="46" spans="1:5" ht="14.25">
      <c r="A46" s="9" t="s">
        <v>33</v>
      </c>
      <c r="B46" s="5"/>
      <c r="C46" s="5"/>
      <c r="D46" s="5"/>
      <c r="E46" s="5"/>
    </row>
    <row r="47" spans="1:5" ht="14.25">
      <c r="A47" s="9"/>
      <c r="B47" s="5"/>
      <c r="C47" s="5"/>
      <c r="D47" s="5"/>
      <c r="E47" s="5"/>
    </row>
    <row r="48" ht="12.75">
      <c r="A48" s="1" t="s">
        <v>48</v>
      </c>
    </row>
    <row r="49" ht="12.75">
      <c r="A49" s="1" t="s">
        <v>49</v>
      </c>
    </row>
    <row r="50" ht="12.75">
      <c r="A50" s="10" t="s">
        <v>50</v>
      </c>
    </row>
    <row r="51" ht="12.75">
      <c r="A51" s="10" t="s">
        <v>35</v>
      </c>
    </row>
    <row r="52" spans="1:10" ht="12.75">
      <c r="A52" s="21"/>
      <c r="B52" s="3"/>
      <c r="C52" s="3"/>
      <c r="D52" s="3"/>
      <c r="E52" s="3"/>
      <c r="F52" s="3"/>
      <c r="G52" s="3"/>
      <c r="H52" s="3"/>
      <c r="I52" s="3"/>
      <c r="J52" s="3"/>
    </row>
    <row r="53" ht="12.75">
      <c r="A53" s="2" t="s">
        <v>60</v>
      </c>
    </row>
    <row r="54" ht="12.75">
      <c r="A54" s="4" t="s">
        <v>36</v>
      </c>
    </row>
    <row r="55" ht="12.75">
      <c r="A55" s="12" t="s">
        <v>37</v>
      </c>
    </row>
  </sheetData>
  <sheetProtection/>
  <mergeCells count="4">
    <mergeCell ref="B3:B4"/>
    <mergeCell ref="L3:L4"/>
    <mergeCell ref="N3:O3"/>
    <mergeCell ref="C3:K3"/>
  </mergeCells>
  <hyperlinks>
    <hyperlink ref="A55" r:id="rId1" display="http://www.iowadatacenter.org"/>
  </hyperlinks>
  <printOptions/>
  <pageMargins left="0.5" right="0.75" top="0.75" bottom="1" header="0.5" footer="0.5"/>
  <pageSetup fitToHeight="1" fitToWidth="1" horizontalDpi="300" verticalDpi="300" orientation="portrait" scale="6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Gary Krob</cp:lastModifiedBy>
  <cp:lastPrinted>2008-03-25T13:33:36Z</cp:lastPrinted>
  <dcterms:created xsi:type="dcterms:W3CDTF">2002-04-23T18:29:08Z</dcterms:created>
  <dcterms:modified xsi:type="dcterms:W3CDTF">2010-03-25T15:40:38Z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